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UNIART\2020\ÚSP Mnichov_výměna oken\Aktualizace 2021\"/>
    </mc:Choice>
  </mc:AlternateContent>
  <bookViews>
    <workbookView xWindow="0" yWindow="0" windowWidth="0" windowHeight="0"/>
  </bookViews>
  <sheets>
    <sheet name="Rekapitulace stavby" sheetId="1" r:id="rId1"/>
    <sheet name="D.1. - Výměna oken v pod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 - Výměna oken v podk...'!$C$128:$K$278</definedName>
    <definedName name="_xlnm.Print_Area" localSheetId="1">'D.1. - Výměna oken v podk...'!$C$4:$J$76,'D.1. - Výměna oken v podk...'!$C$82:$J$110,'D.1. - Výměna oken v podk...'!$C$116:$J$278</definedName>
    <definedName name="_xlnm.Print_Titles" localSheetId="1">'D.1. - Výměna oken v podk...'!$128:$128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8"/>
  <c r="BH278"/>
  <c r="BG278"/>
  <c r="BE278"/>
  <c r="T278"/>
  <c r="T277"/>
  <c r="R278"/>
  <c r="R277"/>
  <c r="P278"/>
  <c r="P277"/>
  <c r="BI276"/>
  <c r="BH276"/>
  <c r="BG276"/>
  <c r="BE276"/>
  <c r="T276"/>
  <c r="T275"/>
  <c r="R276"/>
  <c r="R275"/>
  <c r="P276"/>
  <c r="P275"/>
  <c r="BI274"/>
  <c r="BH274"/>
  <c r="BG274"/>
  <c r="BE274"/>
  <c r="T274"/>
  <c r="T273"/>
  <c r="T272"/>
  <c r="R274"/>
  <c r="R273"/>
  <c r="R272"/>
  <c r="P274"/>
  <c r="P273"/>
  <c r="P272"/>
  <c r="BI266"/>
  <c r="BH266"/>
  <c r="BG266"/>
  <c r="BE266"/>
  <c r="T266"/>
  <c r="R266"/>
  <c r="P266"/>
  <c r="BI264"/>
  <c r="BH264"/>
  <c r="BG264"/>
  <c r="BE264"/>
  <c r="T264"/>
  <c r="R264"/>
  <c r="P264"/>
  <c r="BI262"/>
  <c r="BH262"/>
  <c r="BG262"/>
  <c r="BE262"/>
  <c r="T262"/>
  <c r="R262"/>
  <c r="P262"/>
  <c r="BI256"/>
  <c r="BH256"/>
  <c r="BG256"/>
  <c r="BE256"/>
  <c r="T256"/>
  <c r="R256"/>
  <c r="P256"/>
  <c r="BI250"/>
  <c r="BH250"/>
  <c r="BG250"/>
  <c r="BE250"/>
  <c r="T250"/>
  <c r="R250"/>
  <c r="P250"/>
  <c r="BI248"/>
  <c r="BH248"/>
  <c r="BG248"/>
  <c r="BE248"/>
  <c r="T248"/>
  <c r="R248"/>
  <c r="P248"/>
  <c r="BI243"/>
  <c r="BH243"/>
  <c r="BG243"/>
  <c r="BE243"/>
  <c r="T243"/>
  <c r="R243"/>
  <c r="P243"/>
  <c r="BI241"/>
  <c r="BH241"/>
  <c r="BG241"/>
  <c r="BE241"/>
  <c r="T241"/>
  <c r="R241"/>
  <c r="P241"/>
  <c r="BI239"/>
  <c r="BH239"/>
  <c r="BG239"/>
  <c r="BE239"/>
  <c r="T239"/>
  <c r="R239"/>
  <c r="P239"/>
  <c r="BI237"/>
  <c r="BH237"/>
  <c r="BG237"/>
  <c r="BE237"/>
  <c r="T237"/>
  <c r="R237"/>
  <c r="P237"/>
  <c r="BI235"/>
  <c r="BH235"/>
  <c r="BG235"/>
  <c r="BE235"/>
  <c r="T235"/>
  <c r="R235"/>
  <c r="P235"/>
  <c r="BI233"/>
  <c r="BH233"/>
  <c r="BG233"/>
  <c r="BE233"/>
  <c r="T233"/>
  <c r="R233"/>
  <c r="P233"/>
  <c r="BI231"/>
  <c r="BH231"/>
  <c r="BG231"/>
  <c r="BE231"/>
  <c r="T231"/>
  <c r="R231"/>
  <c r="P231"/>
  <c r="BI227"/>
  <c r="BH227"/>
  <c r="BG227"/>
  <c r="BE227"/>
  <c r="T227"/>
  <c r="R227"/>
  <c r="P227"/>
  <c r="BI223"/>
  <c r="BH223"/>
  <c r="BG223"/>
  <c r="BE223"/>
  <c r="T223"/>
  <c r="R223"/>
  <c r="P223"/>
  <c r="BI219"/>
  <c r="BH219"/>
  <c r="BG219"/>
  <c r="BE219"/>
  <c r="T219"/>
  <c r="R219"/>
  <c r="P219"/>
  <c r="BI215"/>
  <c r="BH215"/>
  <c r="BG215"/>
  <c r="BE215"/>
  <c r="T215"/>
  <c r="R215"/>
  <c r="P215"/>
  <c r="BI209"/>
  <c r="BH209"/>
  <c r="BG209"/>
  <c r="BE209"/>
  <c r="T209"/>
  <c r="R209"/>
  <c r="P209"/>
  <c r="BI207"/>
  <c r="BH207"/>
  <c r="BG207"/>
  <c r="BE207"/>
  <c r="T207"/>
  <c r="R207"/>
  <c r="P207"/>
  <c r="BI201"/>
  <c r="BH201"/>
  <c r="BG201"/>
  <c r="BE201"/>
  <c r="T201"/>
  <c r="R201"/>
  <c r="P201"/>
  <c r="BI195"/>
  <c r="BH195"/>
  <c r="BG195"/>
  <c r="BE195"/>
  <c r="T195"/>
  <c r="R195"/>
  <c r="P195"/>
  <c r="BI189"/>
  <c r="BH189"/>
  <c r="BG189"/>
  <c r="BE189"/>
  <c r="T189"/>
  <c r="R189"/>
  <c r="P189"/>
  <c r="BI186"/>
  <c r="BH186"/>
  <c r="BG186"/>
  <c r="BE186"/>
  <c r="T186"/>
  <c r="T185"/>
  <c r="R186"/>
  <c r="R185"/>
  <c r="P186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4"/>
  <c r="BH174"/>
  <c r="BG174"/>
  <c r="BE174"/>
  <c r="T174"/>
  <c r="R174"/>
  <c r="P174"/>
  <c r="BI170"/>
  <c r="BH170"/>
  <c r="BG170"/>
  <c r="BE170"/>
  <c r="T170"/>
  <c r="R170"/>
  <c r="P170"/>
  <c r="BI168"/>
  <c r="BH168"/>
  <c r="BG168"/>
  <c r="BE168"/>
  <c r="T168"/>
  <c r="R168"/>
  <c r="P168"/>
  <c r="BI163"/>
  <c r="BH163"/>
  <c r="BG163"/>
  <c r="BE163"/>
  <c r="T163"/>
  <c r="R163"/>
  <c r="P163"/>
  <c r="BI156"/>
  <c r="BH156"/>
  <c r="BG156"/>
  <c r="BE156"/>
  <c r="T156"/>
  <c r="R156"/>
  <c r="P156"/>
  <c r="BI152"/>
  <c r="BH152"/>
  <c r="BG152"/>
  <c r="BE152"/>
  <c r="T152"/>
  <c r="R152"/>
  <c r="P152"/>
  <c r="BI151"/>
  <c r="BH151"/>
  <c r="BG151"/>
  <c r="BE151"/>
  <c r="T151"/>
  <c r="R151"/>
  <c r="P151"/>
  <c r="BI138"/>
  <c r="BH138"/>
  <c r="BG138"/>
  <c r="BE138"/>
  <c r="T138"/>
  <c r="T131"/>
  <c r="R138"/>
  <c r="R131"/>
  <c r="P138"/>
  <c r="P131"/>
  <c r="BI132"/>
  <c r="BH132"/>
  <c r="BG132"/>
  <c r="BE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119"/>
  <c i="1" r="L90"/>
  <c r="AM90"/>
  <c r="AM89"/>
  <c r="L89"/>
  <c r="AM87"/>
  <c r="L87"/>
  <c r="L85"/>
  <c r="L84"/>
  <c i="2" r="BK278"/>
  <c r="BK276"/>
  <c r="BK274"/>
  <c r="BK266"/>
  <c r="J264"/>
  <c r="BK262"/>
  <c r="J256"/>
  <c r="J250"/>
  <c r="J248"/>
  <c r="BK243"/>
  <c r="BK241"/>
  <c r="BK239"/>
  <c r="BK237"/>
  <c r="J235"/>
  <c r="BK233"/>
  <c r="J231"/>
  <c r="J227"/>
  <c r="J223"/>
  <c r="J219"/>
  <c r="BK215"/>
  <c r="J209"/>
  <c r="J207"/>
  <c r="J201"/>
  <c r="J195"/>
  <c r="J189"/>
  <c r="J186"/>
  <c r="J184"/>
  <c r="BK182"/>
  <c r="BK181"/>
  <c r="J180"/>
  <c r="J179"/>
  <c r="BK174"/>
  <c r="BK170"/>
  <c r="BK168"/>
  <c r="J163"/>
  <c r="J156"/>
  <c r="J152"/>
  <c r="J151"/>
  <c r="J138"/>
  <c r="J132"/>
  <c i="1" r="AS94"/>
  <c i="2" r="J278"/>
  <c r="J276"/>
  <c r="J274"/>
  <c r="J266"/>
  <c r="BK264"/>
  <c r="J262"/>
  <c r="BK256"/>
  <c r="BK250"/>
  <c r="BK248"/>
  <c r="J243"/>
  <c r="J241"/>
  <c r="J239"/>
  <c r="J237"/>
  <c r="BK235"/>
  <c r="J233"/>
  <c r="BK231"/>
  <c r="BK227"/>
  <c r="BK223"/>
  <c r="BK219"/>
  <c r="J215"/>
  <c r="BK209"/>
  <c r="BK207"/>
  <c r="BK201"/>
  <c r="BK195"/>
  <c r="BK189"/>
  <c r="BK186"/>
  <c r="BK184"/>
  <c r="J182"/>
  <c r="J181"/>
  <c r="BK180"/>
  <c r="BK179"/>
  <c r="J174"/>
  <c r="J170"/>
  <c r="J168"/>
  <c r="BK163"/>
  <c r="BK156"/>
  <c r="BK152"/>
  <c r="BK151"/>
  <c r="BK138"/>
  <c r="BK132"/>
  <c l="1" r="BK150"/>
  <c r="J150"/>
  <c r="J99"/>
  <c r="R150"/>
  <c r="R130"/>
  <c r="P178"/>
  <c r="T178"/>
  <c r="BK188"/>
  <c r="J188"/>
  <c r="J103"/>
  <c r="R188"/>
  <c r="T188"/>
  <c r="R208"/>
  <c r="P150"/>
  <c r="P130"/>
  <c r="T150"/>
  <c r="T130"/>
  <c r="BK178"/>
  <c r="J178"/>
  <c r="J100"/>
  <c r="R178"/>
  <c r="P188"/>
  <c r="BK208"/>
  <c r="J208"/>
  <c r="J104"/>
  <c r="P208"/>
  <c r="T208"/>
  <c r="BK263"/>
  <c r="J263"/>
  <c r="J105"/>
  <c r="P263"/>
  <c r="R263"/>
  <c r="T263"/>
  <c r="E85"/>
  <c r="J123"/>
  <c r="BF138"/>
  <c r="BF156"/>
  <c r="BF163"/>
  <c r="BF170"/>
  <c r="BF174"/>
  <c r="BF179"/>
  <c r="BF180"/>
  <c r="BF181"/>
  <c r="BF184"/>
  <c r="BF207"/>
  <c r="BF209"/>
  <c r="BF223"/>
  <c r="BF231"/>
  <c r="BF237"/>
  <c r="BF241"/>
  <c r="BF243"/>
  <c r="BF248"/>
  <c r="BF256"/>
  <c r="BF262"/>
  <c r="BF264"/>
  <c r="F92"/>
  <c r="BF132"/>
  <c r="BF151"/>
  <c r="BF152"/>
  <c r="BF168"/>
  <c r="BF182"/>
  <c r="BF186"/>
  <c r="BF189"/>
  <c r="BF195"/>
  <c r="BF201"/>
  <c r="BF215"/>
  <c r="BF219"/>
  <c r="BF227"/>
  <c r="BF233"/>
  <c r="BF235"/>
  <c r="BF239"/>
  <c r="BF250"/>
  <c r="BF266"/>
  <c r="BF274"/>
  <c r="BF276"/>
  <c r="BF278"/>
  <c r="BK131"/>
  <c r="J131"/>
  <c r="J98"/>
  <c r="BK185"/>
  <c r="J185"/>
  <c r="J101"/>
  <c r="BK273"/>
  <c r="J273"/>
  <c r="J107"/>
  <c r="BK275"/>
  <c r="J275"/>
  <c r="J108"/>
  <c r="BK277"/>
  <c r="J277"/>
  <c r="J109"/>
  <c r="F33"/>
  <c i="1" r="AZ95"/>
  <c r="AZ94"/>
  <c r="W29"/>
  <c i="2" r="F37"/>
  <c i="1" r="BD95"/>
  <c r="BD94"/>
  <c r="W33"/>
  <c i="2" r="F35"/>
  <c i="1" r="BB95"/>
  <c r="BB94"/>
  <c r="AX94"/>
  <c i="2" r="F36"/>
  <c i="1" r="BC95"/>
  <c r="BC94"/>
  <c r="W32"/>
  <c i="2" r="J33"/>
  <c i="1" r="AV95"/>
  <c i="2" l="1" r="P187"/>
  <c r="P129"/>
  <c i="1" r="AU95"/>
  <c i="2" r="T187"/>
  <c r="T129"/>
  <c r="R187"/>
  <c r="R129"/>
  <c r="BK130"/>
  <c r="J130"/>
  <c r="J97"/>
  <c r="BK187"/>
  <c r="J187"/>
  <c r="J102"/>
  <c r="BK272"/>
  <c r="J272"/>
  <c r="J106"/>
  <c i="1" r="AV94"/>
  <c r="AK29"/>
  <c r="W31"/>
  <c i="2" r="J34"/>
  <c i="1" r="AW95"/>
  <c r="AT95"/>
  <c r="AY94"/>
  <c i="2" r="F34"/>
  <c i="1" r="BA95"/>
  <c r="BA94"/>
  <c r="W30"/>
  <c r="AU94"/>
  <c i="2" l="1" r="BK129"/>
  <c r="J129"/>
  <c r="J96"/>
  <c i="1" r="AW94"/>
  <c r="AK30"/>
  <c l="1" r="AT94"/>
  <c i="2" r="J30"/>
  <c i="1" r="AG95"/>
  <c r="AG94"/>
  <c r="AK26"/>
  <c r="AK35"/>
  <c l="1" r="AN95"/>
  <c r="AN94"/>
  <c i="2" r="J3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<sst xmlns="http://schemas.openxmlformats.org/spreadsheetml/2006/main">
  <si>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</si>
  <si>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</si>
  <si>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</si>
  <si>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</si>
  <si>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</si>
  <si>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{3ed5c617-5c86-4c47-a199-d96f7231ad22}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</si>
  <si>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</si>
  <si>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</si>
  <si>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</si>
  <si>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</si>
  <si>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</si>
  <si>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</si>
  <si>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</si>
  <si>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</si>
  <si>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03/2021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</si>
  <si>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</si>
  <si>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</si>
  <si>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Domov pro osoby se zdravotním postižením - Pramen p.o.</t>
  </si>
  <si>
    <t>KSO:</t>
  </si>
  <si>
    <t>CC-CZ:</t>
  </si>
  <si>
    <t>Místo:</t>
  </si>
  <si>
    <t>Mnichov</t>
  </si>
  <si>
    <t>Datum:</t>
  </si>
  <si>
    <t>26. 3. 2021</t>
  </si>
  <si>
    <t>Zadavatel:</t>
  </si>
  <si>
    <t>IČ:</t>
  </si>
  <si>
    <t xml:space="preserve">Domov pro osoby se zdravotním postižením "PRAMEN" </t>
  </si>
  <si>
    <t>DIČ:</t>
  </si>
  <si>
    <t>Uchazeč:</t>
  </si>
  <si>
    <t>Vyplň údaj</t>
  </si>
  <si>
    <t>Projektant:</t>
  </si>
  <si>
    <t>UNIART - projektová kancelář</t>
  </si>
  <si>
    <t>True</t>
  </si>
  <si>
    <t>Zpracovatel:</t>
  </si>
  <si>
    <t>13891871</t>
  </si>
  <si>
    <t>Jitka Heřmanová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</si>
  <si>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</si>
  <si>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</si>
  <si>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</si>
  <si>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</si>
  <si>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</si>
  <si>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</si>
  <si>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</si>
  <si>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</si>
  <si>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</si>
  <si>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</si>
  <si>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</si>
  <si>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</si>
  <si>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</si>
  <si>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</si>
  <si>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</si>
  <si>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</si>
  <si>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</si>
  <si>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</si>
  <si>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</si>
  <si>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</si>
  <si>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</si>
  <si>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</si>
  <si>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</si>
  <si>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</si>
  <si>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</si>
  <si>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</si>
  <si>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</si>
  <si>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</si>
  <si>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</si>
  <si>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</si>
  <si>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</si>
  <si>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</si>
  <si>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</si>
  <si>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</si>
  <si>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</si>
  <si>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</si>
  <si>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</si>
  <si>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</si>
  <si>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</si>
  <si>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</si>
  <si>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</si>
  <si>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</si>
  <si>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</si>
  <si>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</si>
  <si>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</si>
  <si>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</si>
  <si>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</t>
  </si>
  <si>
    <t>Výměna oken v podkroví objektu</t>
  </si>
  <si>
    <t>STA</t>
  </si>
  <si>
    <t>1</t>
  </si>
  <si>
    <t>{202a991c-3e0b-44ea-bbdf-dd17e6b93a17}</t>
  </si>
  <si>
    <t>KRYCÍ LIST SOUPISU PRACÍ</t>
  </si>
  <si>
    <t>Objekt:</t>
  </si>
  <si>
    <t>D.1. - Výměna oken v podkroví objektu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</si>
  <si>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</si>
  <si>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</si>
  <si>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</si>
  <si>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</si>
  <si>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</si>
  <si>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</si>
  <si>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</si>
  <si>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</si>
  <si>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</si>
  <si>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</si>
  <si>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</si>
  <si>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</si>
  <si>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</si>
  <si>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</si>
  <si>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>VRN - Vedlejší rozpočtové náklady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</si>
  <si>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</si>
  <si>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</si>
  <si>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</si>
  <si>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</si>
  <si>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</si>
  <si>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</si>
  <si>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</si>
  <si>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</si>
  <si>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</si>
  <si>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</si>
  <si>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</si>
  <si>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</si>
  <si>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</si>
  <si>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</si>
  <si>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</si>
  <si>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</si>
  <si>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</si>
  <si>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</si>
  <si>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</si>
  <si>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</si>
  <si>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</si>
  <si>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</si>
  <si>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</si>
  <si>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</t>
  </si>
  <si>
    <t>m</t>
  </si>
  <si>
    <t>4</t>
  </si>
  <si>
    <t>2</t>
  </si>
  <si>
    <t>-1980234399</t>
  </si>
  <si>
    <t>VV</t>
  </si>
  <si>
    <t>"okno T1 č. výkresu 01.01.03"(1,05+1,5)*2*4</t>
  </si>
  <si>
    <t>"okno T2 č. výkresu 01.01.03"((2,5+2)/2+1,325)*2*9</t>
  </si>
  <si>
    <t>"okno T4 č. výkresu 01.01.03"(1,05+1,75)*2*4</t>
  </si>
  <si>
    <t>"okno T10 č. výkresu 01.01.03"(1,15+2,35)*2*3</t>
  </si>
  <si>
    <t>Součet</t>
  </si>
  <si>
    <t>629991011</t>
  </si>
  <si>
    <t>Zakrytí výplní otvorů a svislých ploch fólií přilepenou lepící páskou</t>
  </si>
  <si>
    <t>m2</t>
  </si>
  <si>
    <t>1331871310</t>
  </si>
  <si>
    <t>"okno T1 č. výkresu 01.01.03"1,05*1,5*4*2</t>
  </si>
  <si>
    <t>"okno T2 č. výkresu 01.01.03"(2,5+2)/2*1,325*9*2</t>
  </si>
  <si>
    <t>"okno střešní 780x1180mm T3 č. výkresu 01.01.03"0,78*1,18*10*2</t>
  </si>
  <si>
    <t>"okno T4 č. výkresu 01.01.03"1,05*1,75*4*2</t>
  </si>
  <si>
    <t>"okno T5 č. výkresu 01.01.03"1,15*1,5*2</t>
  </si>
  <si>
    <t>"okno T6 č. výkresu 01.01.03"1*1,505*2*2</t>
  </si>
  <si>
    <t>"okno T7 č. výkresu 01.01.03"1,9*2,265*2</t>
  </si>
  <si>
    <t>"okno T8a č. výkresu 01.01.03"0,75*(2,1+1,835)/2*2</t>
  </si>
  <si>
    <t>"okno T10 č. výkresu 01.01.03"1,15*2,35*3*2</t>
  </si>
  <si>
    <t>9</t>
  </si>
  <si>
    <t>Ostatní konstrukce a práce, bourání</t>
  </si>
  <si>
    <t>3</t>
  </si>
  <si>
    <t>949101111</t>
  </si>
  <si>
    <t>Lešení pomocné pro objekty pozemních staveb s lešeňovou podlahou v do 1,9 m zatížení do 150 kg/m2</t>
  </si>
  <si>
    <t>651903501</t>
  </si>
  <si>
    <t>952901106</t>
  </si>
  <si>
    <t>Čištění budov omytí dvojitých nebo zdvojených oken nebo balkonových dveří plochy do 1,5 m2</t>
  </si>
  <si>
    <t>-842903631</t>
  </si>
  <si>
    <t>"okno T1 č. výkresu 01.01.03"1,05*1,5*4</t>
  </si>
  <si>
    <t>"okno střešní 780x1180mm T3 č. výkresu 01.01.03"0,78*1,18*10</t>
  </si>
  <si>
    <t>5</t>
  </si>
  <si>
    <t>952901107</t>
  </si>
  <si>
    <t>Čištění budov omytí dvojitých nebo zdvojených oken nebo balkonových dveří plochy do 2,5 m2</t>
  </si>
  <si>
    <t>1767294686</t>
  </si>
  <si>
    <t>"okno T4 č. výkresu 01.01.03"1,05*1,75*4</t>
  </si>
  <si>
    <t>"okno T5 č. výkresu 01.01.03"1,15*1,5</t>
  </si>
  <si>
    <t>"okno T6 č. výkresu 01.01.03"1*1,505*2</t>
  </si>
  <si>
    <t>"okno T8a č. výkresu 01.01.03"0,75*(2,1+1,835)/2</t>
  </si>
  <si>
    <t>952901108</t>
  </si>
  <si>
    <t>Čištění budov omytí dvojitých nebo zdvojených oken nebo balkonových dveří plochy přes 2,5 m2</t>
  </si>
  <si>
    <t>757976608</t>
  </si>
  <si>
    <t>"okno T2 č. výkresu 01.01.03"(2,5+2)/2*1,325*9</t>
  </si>
  <si>
    <t>"okno T7 č. výkresu 01.01.03"1,9*2,265</t>
  </si>
  <si>
    <t>"okno T10 č. výkresu 01.01.03"1,15*2,35*3</t>
  </si>
  <si>
    <t>7</t>
  </si>
  <si>
    <t>952902031</t>
  </si>
  <si>
    <t>Čištění budov omytí hladkých podlah</t>
  </si>
  <si>
    <t>1666829614</t>
  </si>
  <si>
    <t>"plochy místností č. výkresu 01.01.02"22,2+15,65+29,1+5,22+23+5,14+23,88+5,08+24,84+4,87+26,18+5,12+23,88+5,22+23+17,98+110,7+47,3+5,12+15,65+5,3+18,1</t>
  </si>
  <si>
    <t>8</t>
  </si>
  <si>
    <t>968062355</t>
  </si>
  <si>
    <t>Vybourání dřevěných rámů oken dvojitých včetně křídel pl do 2 m2</t>
  </si>
  <si>
    <t>1882559390</t>
  </si>
  <si>
    <t>968062356</t>
  </si>
  <si>
    <t>Vybourání dřevěných rámů oken dvojitých včetně křídel pl do 4 m2</t>
  </si>
  <si>
    <t>-1411639544</t>
  </si>
  <si>
    <t>997</t>
  </si>
  <si>
    <t>Přesun sutě</t>
  </si>
  <si>
    <t>10</t>
  </si>
  <si>
    <t>997006002</t>
  </si>
  <si>
    <t>Třídění stavebního odpadu na jednotlivé druhy</t>
  </si>
  <si>
    <t>t</t>
  </si>
  <si>
    <t>816361926</t>
  </si>
  <si>
    <t>11</t>
  </si>
  <si>
    <t>997013154</t>
  </si>
  <si>
    <t>Vnitrostaveništní doprava suti a vybouraných hmot pro budovy v do 15 m s omezením mechanizace</t>
  </si>
  <si>
    <t>59817853</t>
  </si>
  <si>
    <t>12</t>
  </si>
  <si>
    <t>997013501</t>
  </si>
  <si>
    <t>Odvoz suti a vybouraných hmot na skládku nebo meziskládku do 1 km se složením</t>
  </si>
  <si>
    <t>186654242</t>
  </si>
  <si>
    <t>13</t>
  </si>
  <si>
    <t>997013509</t>
  </si>
  <si>
    <t>Příplatek k odvozu suti a vybouraných hmot na skládku ZKD 1 km přes 1 km</t>
  </si>
  <si>
    <t>-980324695</t>
  </si>
  <si>
    <t>3,648*13 'Přepočtené koeficientem množství</t>
  </si>
  <si>
    <t>14</t>
  </si>
  <si>
    <t>997013871</t>
  </si>
  <si>
    <t xml:space="preserve">Poplatek za uložení stavebního odpadu na recyklační skládce (skládkovné) směsného stavebního a demoličního kód odpadu  17 09 04</t>
  </si>
  <si>
    <t>311119106</t>
  </si>
  <si>
    <t>998</t>
  </si>
  <si>
    <t>Přesun hmot</t>
  </si>
  <si>
    <t>998017003</t>
  </si>
  <si>
    <t>Přesun hmot s omezením mechanizace pro budovy v do 24 m</t>
  </si>
  <si>
    <t>531879509</t>
  </si>
  <si>
    <t>PSV</t>
  </si>
  <si>
    <t>Práce a dodávky PSV</t>
  </si>
  <si>
    <t>764</t>
  </si>
  <si>
    <t>Konstrukce klempířské</t>
  </si>
  <si>
    <t>16</t>
  </si>
  <si>
    <t>764002851</t>
  </si>
  <si>
    <t>Demontáž oplechování parapetů do suti</t>
  </si>
  <si>
    <t>730416424</t>
  </si>
  <si>
    <t>"parapet pro okno T1 č. výkresu 01.01.03"1,05*4</t>
  </si>
  <si>
    <t>"parapet pro okno T2 č. výkresu 01.01.03"2,5*9</t>
  </si>
  <si>
    <t>"parapet pro okno T4 č. výkresu 01.01.03"1,05*4</t>
  </si>
  <si>
    <t>"parapet pro okno T10 č. výkresu 01.01.03"1,15*3</t>
  </si>
  <si>
    <t>17</t>
  </si>
  <si>
    <t>764226444</t>
  </si>
  <si>
    <t>Oplechování parapetů rovných celoplošně lepené z Al plechu rš 330 mm</t>
  </si>
  <si>
    <t>-1945739373</t>
  </si>
  <si>
    <t>18</t>
  </si>
  <si>
    <t>764226465</t>
  </si>
  <si>
    <t>Příplatek za zvýšenou pracnost oplechování rohů parapetů rovných z Al plechu rš do 400 mm</t>
  </si>
  <si>
    <t>kus</t>
  </si>
  <si>
    <t>-1617831733</t>
  </si>
  <si>
    <t>"parapet pro okno T1 č. výkresu 01.01.03"4*2</t>
  </si>
  <si>
    <t>"parapet pro okno T4 č. výkresu 01.01.03"4*2</t>
  </si>
  <si>
    <t>"parapet pro okno T2 č. výkresu 01.01.03"9*2</t>
  </si>
  <si>
    <t>"parapet pro okno T10 č. výkresu 01.01.03"3*2</t>
  </si>
  <si>
    <t>19</t>
  </si>
  <si>
    <t>998764103</t>
  </si>
  <si>
    <t>Přesun hmot tonážní pro konstrukce klempířské v objektech v do 24 m</t>
  </si>
  <si>
    <t>-1153986217</t>
  </si>
  <si>
    <t>766</t>
  </si>
  <si>
    <t>Konstrukce truhlářské</t>
  </si>
  <si>
    <t>20</t>
  </si>
  <si>
    <t>766441821</t>
  </si>
  <si>
    <t>Demontáž parapetních desek dřevěných nebo plastových šířky do 30 cm délky přes 1,0 m</t>
  </si>
  <si>
    <t>1061655244</t>
  </si>
  <si>
    <t>"parapet pro okno T1 č. výkresu 01.01.03"4</t>
  </si>
  <si>
    <t>"parapet pro okno T4 č. výkresu 01.01.03"4</t>
  </si>
  <si>
    <t>"parapet pro okno T2 č. výkresu 01.01.03"9</t>
  </si>
  <si>
    <t>"parapet pro okno T10 č. výkresu 01.01.03"3</t>
  </si>
  <si>
    <t>766622131</t>
  </si>
  <si>
    <t>Montáž plastových oken plochy přes 1 m2 otevíravých výšky do 1,5 m s rámem do zdiva</t>
  </si>
  <si>
    <t>-838090343</t>
  </si>
  <si>
    <t>22</t>
  </si>
  <si>
    <t>M</t>
  </si>
  <si>
    <t>61140051</t>
  </si>
  <si>
    <t>okno plastové otevíravé/sklopné dvojsklo přes plochu 1m2 do v 1,5m</t>
  </si>
  <si>
    <t>32</t>
  </si>
  <si>
    <t>-1310136146</t>
  </si>
  <si>
    <t>23</t>
  </si>
  <si>
    <t>766622132</t>
  </si>
  <si>
    <t>Montáž plastových oken plochy přes 1 m2 otevíravých výšky do 2,5 m s rámem do zdiva</t>
  </si>
  <si>
    <t>-1991105367</t>
  </si>
  <si>
    <t>24</t>
  </si>
  <si>
    <t>61140053</t>
  </si>
  <si>
    <t>okno plastové otevíravé/sklopné dvojsklo přes plochu 1m2 v 1,5-2,5m</t>
  </si>
  <si>
    <t>-109594898</t>
  </si>
  <si>
    <t>25</t>
  </si>
  <si>
    <t>76662391R</t>
  </si>
  <si>
    <t>Oprava stávajících oken včetně rámu, odstranění nátěru, začíštění, přebroušení, vytmelení, nové nátěry (základní a vrchní nátěr), upevnění skleněných výplní popřípadě výměna jednotlivých tabulek, repase kování</t>
  </si>
  <si>
    <t>321724109</t>
  </si>
  <si>
    <t>1,15*1,5+1*1,05*2+(0,75*(2,1+1,835)/2)*2+1,9*2,265</t>
  </si>
  <si>
    <t>26</t>
  </si>
  <si>
    <t>766629214</t>
  </si>
  <si>
    <t>Příplatek k montáži oken rovné ostění připojovací spára do 15 mm - páska</t>
  </si>
  <si>
    <t>1039441369</t>
  </si>
  <si>
    <t>((1,05*2+1,5+1,75)*4+((2,5+2)/2+1,325)*9+(1,15+2,35)*3)*2</t>
  </si>
  <si>
    <t>27</t>
  </si>
  <si>
    <t>766671004</t>
  </si>
  <si>
    <t>Montáž střešního okna do krytiny ploché 78 x 118 cm</t>
  </si>
  <si>
    <t>1314927887</t>
  </si>
  <si>
    <t>"okno střešní 780x1180mm T3 č. výkresu 01.01.03"10</t>
  </si>
  <si>
    <t>28</t>
  </si>
  <si>
    <t>ROT.496564</t>
  </si>
  <si>
    <t xml:space="preserve">Střešní okno kyvné  WDF R45 K G WD AL 07/11 rozměr rámu 74x118cm, Uw 1,3 W/m2K</t>
  </si>
  <si>
    <t>-156859918</t>
  </si>
  <si>
    <t>29</t>
  </si>
  <si>
    <t>61140603</t>
  </si>
  <si>
    <t>tyč teleskopická střešních oken</t>
  </si>
  <si>
    <t>-2117074234</t>
  </si>
  <si>
    <t>"pro ovládání okna střešního 780x1180mm T3 č. výkresu 01.01.03"10</t>
  </si>
  <si>
    <t>30</t>
  </si>
  <si>
    <t>766674810</t>
  </si>
  <si>
    <t>Demontáž střešního okna hladká krytina do 30°</t>
  </si>
  <si>
    <t>-1523255020</t>
  </si>
  <si>
    <t>31</t>
  </si>
  <si>
    <t>766694112</t>
  </si>
  <si>
    <t>Montáž parapetních desek dřevěných nebo plastových šířky do 30 cm délky do 1,6 m</t>
  </si>
  <si>
    <t>-445275462</t>
  </si>
  <si>
    <t>766694113</t>
  </si>
  <si>
    <t>Montáž parapetních desek dřevěných nebo plastových šířky do 30 cm délky do 2,6 m</t>
  </si>
  <si>
    <t>-1569518518</t>
  </si>
  <si>
    <t>33</t>
  </si>
  <si>
    <t>60794101</t>
  </si>
  <si>
    <t>parapet dřevotřískový vnitřní povrch laminátový š 200mm</t>
  </si>
  <si>
    <t>420528773</t>
  </si>
  <si>
    <t>34</t>
  </si>
  <si>
    <t>60794121</t>
  </si>
  <si>
    <t>koncovka PVC k parapetním dřevotřískovým deskám 600mm</t>
  </si>
  <si>
    <t>1306204578</t>
  </si>
  <si>
    <t>35</t>
  </si>
  <si>
    <t>998766103</t>
  </si>
  <si>
    <t>Přesun hmot tonážní pro konstrukce truhlářské v objektech v do 24 m</t>
  </si>
  <si>
    <t>-1660574887</t>
  </si>
  <si>
    <t>784</t>
  </si>
  <si>
    <t>Dokončovací práce - malby a tapety</t>
  </si>
  <si>
    <t>36</t>
  </si>
  <si>
    <t>784191007</t>
  </si>
  <si>
    <t>Čištění vnitřních ploch podlah po provedení malířských prací</t>
  </si>
  <si>
    <t>-521869329</t>
  </si>
  <si>
    <t>37</t>
  </si>
  <si>
    <t>784211101</t>
  </si>
  <si>
    <t>Dvojnásobné bílé malby ze směsí za mokra výborně otěruvzdorných v místnostech výšky do 3,80 m</t>
  </si>
  <si>
    <t>-759655328</t>
  </si>
  <si>
    <t>VRN</t>
  </si>
  <si>
    <t>Vedlejší rozpočtové náklady</t>
  </si>
  <si>
    <t>VRN4</t>
  </si>
  <si>
    <t>Inženýrská činnost</t>
  </si>
  <si>
    <t>38</t>
  </si>
  <si>
    <t>045002000</t>
  </si>
  <si>
    <t>Kompletační a koordinační činnost</t>
  </si>
  <si>
    <t>kpl</t>
  </si>
  <si>
    <t>1024</t>
  </si>
  <si>
    <t>1658439493</t>
  </si>
  <si>
    <t>VRN6</t>
  </si>
  <si>
    <t>Územní vlivy</t>
  </si>
  <si>
    <t>39</t>
  </si>
  <si>
    <t>065002000</t>
  </si>
  <si>
    <t>Mimostaveništní doprava materiálů - odvoz opravovaných oken cca 30,0 km a zpět</t>
  </si>
  <si>
    <t>-1969668097</t>
  </si>
  <si>
    <t>VRN7</t>
  </si>
  <si>
    <t>Provozní vlivy</t>
  </si>
  <si>
    <t>40</t>
  </si>
  <si>
    <t>071002000</t>
  </si>
  <si>
    <t>Provoz investora, třetích osob</t>
  </si>
  <si>
    <t>-1014547172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</si>
</sst>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hidden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34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4.4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03/2021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Domov pro osoby se zdravotním postižením - Pramen p.o.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Mnichov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26. 3. 2021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6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Domov pro osoby se zdravotním postižením "PRAMEN"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UNIART - projektová kancelář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6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Jitka Heřmanová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4.4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'D.1. - Výměna oken v podk...'!J30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'D.1. - Výměna oken v podk...'!P129</f>
        <v>0</v>
      </c>
      <c r="AV95" s="127">
        <f>'D.1. - Výměna oken v podk...'!J33</f>
        <v>0</v>
      </c>
      <c r="AW95" s="127">
        <f>'D.1. - Výměna oken v podk...'!J34</f>
        <v>0</v>
      </c>
      <c r="AX95" s="127">
        <f>'D.1. - Výměna oken v podk...'!J35</f>
        <v>0</v>
      </c>
      <c r="AY95" s="127">
        <f>'D.1. - Výměna oken v podk...'!J36</f>
        <v>0</v>
      </c>
      <c r="AZ95" s="127">
        <f>'D.1. - Výměna oken v podk...'!F33</f>
        <v>0</v>
      </c>
      <c r="BA95" s="127">
        <f>'D.1. - Výměna oken v podk...'!F34</f>
        <v>0</v>
      </c>
      <c r="BB95" s="127">
        <f>'D.1. - Výměna oken v podk...'!F35</f>
        <v>0</v>
      </c>
      <c r="BC95" s="127">
        <f>'D.1. - Výměna oken v podk...'!F36</f>
        <v>0</v>
      </c>
      <c r="BD95" s="129">
        <f>'D.1. - Výměna oken v podk...'!F37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</v>
      </c>
      <c r="CM95" s="130" t="s">
        <v>85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TjDHVXl3fE7iKhNuBlI5k5cnoj/0Tz/Qv0zaGozGwSxaGJYR/Zv0rIuhA7zDF/rXKJuxS5Eo/UQ+pvEUApN7kQ==" hashValue="b/tp2khn9vUuSswmcsZCro6rjZhSsQBZmlXW6FcCEUdmcgh+U9XRxo3QW8Di012+oF755ZI/FudjyVv+X1wpW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 - Výměna oken v pod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54.42188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hidden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85</v>
      </c>
    </row>
    <row r="4" s="1" customFormat="1" ht="24.96" customHeight="1">
      <c r="B4" s="19"/>
      <c r="D4" s="133" t="s">
        <v>87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16</v>
      </c>
      <c r="L6" s="19"/>
    </row>
    <row r="7" s="1" customFormat="1" ht="14.4" customHeight="1">
      <c r="B7" s="19"/>
      <c r="E7" s="136" t="str">
        <f>'Rekapitulace stavby'!K6</f>
        <v>Domov pro osoby se zdravotním postižením - Pramen p.o.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88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5.6" customHeight="1">
      <c r="A9" s="37"/>
      <c r="B9" s="43"/>
      <c r="C9" s="37"/>
      <c r="D9" s="37"/>
      <c r="E9" s="137" t="s">
        <v>89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18</v>
      </c>
      <c r="E11" s="37"/>
      <c r="F11" s="138" t="s">
        <v>1</v>
      </c>
      <c r="G11" s="37"/>
      <c r="H11" s="37"/>
      <c r="I11" s="135" t="s">
        <v>19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20</v>
      </c>
      <c r="E12" s="37"/>
      <c r="F12" s="138" t="s">
        <v>21</v>
      </c>
      <c r="G12" s="37"/>
      <c r="H12" s="37"/>
      <c r="I12" s="135" t="s">
        <v>22</v>
      </c>
      <c r="J12" s="139" t="str">
        <f>'Rekapitulace stavby'!AN8</f>
        <v>26. 3. 2021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24</v>
      </c>
      <c r="E14" s="37"/>
      <c r="F14" s="37"/>
      <c r="G14" s="37"/>
      <c r="H14" s="37"/>
      <c r="I14" s="135" t="s">
        <v>25</v>
      </c>
      <c r="J14" s="138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26</v>
      </c>
      <c r="F15" s="37"/>
      <c r="G15" s="37"/>
      <c r="H15" s="37"/>
      <c r="I15" s="135" t="s">
        <v>27</v>
      </c>
      <c r="J15" s="138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28</v>
      </c>
      <c r="E17" s="37"/>
      <c r="F17" s="37"/>
      <c r="G17" s="37"/>
      <c r="H17" s="37"/>
      <c r="I17" s="135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30</v>
      </c>
      <c r="E20" s="37"/>
      <c r="F20" s="37"/>
      <c r="G20" s="37"/>
      <c r="H20" s="37"/>
      <c r="I20" s="135" t="s">
        <v>25</v>
      </c>
      <c r="J20" s="138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31</v>
      </c>
      <c r="F21" s="37"/>
      <c r="G21" s="37"/>
      <c r="H21" s="37"/>
      <c r="I21" s="135" t="s">
        <v>27</v>
      </c>
      <c r="J21" s="138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33</v>
      </c>
      <c r="E23" s="37"/>
      <c r="F23" s="37"/>
      <c r="G23" s="37"/>
      <c r="H23" s="37"/>
      <c r="I23" s="135" t="s">
        <v>25</v>
      </c>
      <c r="J23" s="138" t="s">
        <v>34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35</v>
      </c>
      <c r="F24" s="37"/>
      <c r="G24" s="37"/>
      <c r="H24" s="37"/>
      <c r="I24" s="135" t="s">
        <v>27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4.4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37</v>
      </c>
      <c r="E30" s="37"/>
      <c r="F30" s="37"/>
      <c r="G30" s="37"/>
      <c r="H30" s="37"/>
      <c r="I30" s="37"/>
      <c r="J30" s="146">
        <f>ROUND(J129,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39</v>
      </c>
      <c r="G32" s="37"/>
      <c r="H32" s="37"/>
      <c r="I32" s="147" t="s">
        <v>38</v>
      </c>
      <c r="J32" s="147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41</v>
      </c>
      <c r="E33" s="135" t="s">
        <v>42</v>
      </c>
      <c r="F33" s="149">
        <f>ROUND((SUM(BE129:BE278)),  2)</f>
        <v>0</v>
      </c>
      <c r="G33" s="37"/>
      <c r="H33" s="37"/>
      <c r="I33" s="150">
        <v>0.20999999999999999</v>
      </c>
      <c r="J33" s="149">
        <f>ROUND(((SUM(BE129:BE278))*I33),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43</v>
      </c>
      <c r="F34" s="149">
        <f>ROUND((SUM(BF129:BF278)),  2)</f>
        <v>0</v>
      </c>
      <c r="G34" s="37"/>
      <c r="H34" s="37"/>
      <c r="I34" s="150">
        <v>0.14999999999999999</v>
      </c>
      <c r="J34" s="149">
        <f>ROUND(((SUM(BF129:BF278))*I34),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44</v>
      </c>
      <c r="F35" s="149">
        <f>ROUND((SUM(BG129:BG278)),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45</v>
      </c>
      <c r="F36" s="149">
        <f>ROUND((SUM(BH129:BH278)),  2)</f>
        <v>0</v>
      </c>
      <c r="G36" s="37"/>
      <c r="H36" s="37"/>
      <c r="I36" s="150">
        <v>0.14999999999999999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46</v>
      </c>
      <c r="F37" s="149">
        <f>ROUND((SUM(BI129:BI278)),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50</v>
      </c>
      <c r="E50" s="159"/>
      <c r="F50" s="159"/>
      <c r="G50" s="158" t="s">
        <v>51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52</v>
      </c>
      <c r="E61" s="161"/>
      <c r="F61" s="162" t="s">
        <v>53</v>
      </c>
      <c r="G61" s="160" t="s">
        <v>52</v>
      </c>
      <c r="H61" s="161"/>
      <c r="I61" s="161"/>
      <c r="J61" s="163" t="s">
        <v>53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54</v>
      </c>
      <c r="E65" s="164"/>
      <c r="F65" s="164"/>
      <c r="G65" s="158" t="s">
        <v>55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52</v>
      </c>
      <c r="E76" s="161"/>
      <c r="F76" s="162" t="s">
        <v>53</v>
      </c>
      <c r="G76" s="160" t="s">
        <v>52</v>
      </c>
      <c r="H76" s="161"/>
      <c r="I76" s="161"/>
      <c r="J76" s="163" t="s">
        <v>53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90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4.4" customHeight="1">
      <c r="A85" s="37"/>
      <c r="B85" s="38"/>
      <c r="C85" s="39"/>
      <c r="D85" s="39"/>
      <c r="E85" s="169" t="str">
        <f>E7</f>
        <v>Domov pro osoby se zdravotním postižením - Pramen p.o.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88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5.6" customHeight="1">
      <c r="A87" s="37"/>
      <c r="B87" s="38"/>
      <c r="C87" s="39"/>
      <c r="D87" s="39"/>
      <c r="E87" s="75" t="str">
        <f>E9</f>
        <v>D.1. - Výměna oken v podkroví objektu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Mnichov</v>
      </c>
      <c r="G89" s="39"/>
      <c r="H89" s="39"/>
      <c r="I89" s="31" t="s">
        <v>22</v>
      </c>
      <c r="J89" s="78" t="str">
        <f>IF(J12="","",J12)</f>
        <v>26. 3. 2021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6.4" customHeight="1">
      <c r="A91" s="37"/>
      <c r="B91" s="38"/>
      <c r="C91" s="31" t="s">
        <v>24</v>
      </c>
      <c r="D91" s="39"/>
      <c r="E91" s="39"/>
      <c r="F91" s="26" t="str">
        <f>E15</f>
        <v xml:space="preserve">Domov pro osoby se zdravotním postižením "PRAMEN" </v>
      </c>
      <c r="G91" s="39"/>
      <c r="H91" s="39"/>
      <c r="I91" s="31" t="s">
        <v>30</v>
      </c>
      <c r="J91" s="35" t="str">
        <f>E21</f>
        <v>UNIART - projektová kancelář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6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Jitka Heřmanová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91</v>
      </c>
      <c r="D94" s="171"/>
      <c r="E94" s="171"/>
      <c r="F94" s="171"/>
      <c r="G94" s="171"/>
      <c r="H94" s="171"/>
      <c r="I94" s="171"/>
      <c r="J94" s="172" t="s">
        <v>92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93</v>
      </c>
      <c r="D96" s="39"/>
      <c r="E96" s="39"/>
      <c r="F96" s="39"/>
      <c r="G96" s="39"/>
      <c r="H96" s="39"/>
      <c r="I96" s="39"/>
      <c r="J96" s="109">
        <f>J129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94</v>
      </c>
    </row>
    <row r="97" s="9" customFormat="1" ht="24.96" customHeight="1">
      <c r="A97" s="9"/>
      <c r="B97" s="174"/>
      <c r="C97" s="175"/>
      <c r="D97" s="176" t="s">
        <v>95</v>
      </c>
      <c r="E97" s="177"/>
      <c r="F97" s="177"/>
      <c r="G97" s="177"/>
      <c r="H97" s="177"/>
      <c r="I97" s="177"/>
      <c r="J97" s="178">
        <f>J130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96</v>
      </c>
      <c r="E98" s="183"/>
      <c r="F98" s="183"/>
      <c r="G98" s="183"/>
      <c r="H98" s="183"/>
      <c r="I98" s="183"/>
      <c r="J98" s="184">
        <f>J131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97</v>
      </c>
      <c r="E99" s="183"/>
      <c r="F99" s="183"/>
      <c r="G99" s="183"/>
      <c r="H99" s="183"/>
      <c r="I99" s="183"/>
      <c r="J99" s="184">
        <f>J150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98</v>
      </c>
      <c r="E100" s="183"/>
      <c r="F100" s="183"/>
      <c r="G100" s="183"/>
      <c r="H100" s="183"/>
      <c r="I100" s="183"/>
      <c r="J100" s="184">
        <f>J178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99</v>
      </c>
      <c r="E101" s="183"/>
      <c r="F101" s="183"/>
      <c r="G101" s="183"/>
      <c r="H101" s="183"/>
      <c r="I101" s="183"/>
      <c r="J101" s="184">
        <f>J185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4"/>
      <c r="C102" s="175"/>
      <c r="D102" s="176" t="s">
        <v>100</v>
      </c>
      <c r="E102" s="177"/>
      <c r="F102" s="177"/>
      <c r="G102" s="177"/>
      <c r="H102" s="177"/>
      <c r="I102" s="177"/>
      <c r="J102" s="178">
        <f>J187</f>
        <v>0</v>
      </c>
      <c r="K102" s="175"/>
      <c r="L102" s="17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0"/>
      <c r="C103" s="181"/>
      <c r="D103" s="182" t="s">
        <v>101</v>
      </c>
      <c r="E103" s="183"/>
      <c r="F103" s="183"/>
      <c r="G103" s="183"/>
      <c r="H103" s="183"/>
      <c r="I103" s="183"/>
      <c r="J103" s="184">
        <f>J188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0"/>
      <c r="C104" s="181"/>
      <c r="D104" s="182" t="s">
        <v>102</v>
      </c>
      <c r="E104" s="183"/>
      <c r="F104" s="183"/>
      <c r="G104" s="183"/>
      <c r="H104" s="183"/>
      <c r="I104" s="183"/>
      <c r="J104" s="184">
        <f>J208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103</v>
      </c>
      <c r="E105" s="183"/>
      <c r="F105" s="183"/>
      <c r="G105" s="183"/>
      <c r="H105" s="183"/>
      <c r="I105" s="183"/>
      <c r="J105" s="184">
        <f>J263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4"/>
      <c r="C106" s="175"/>
      <c r="D106" s="176" t="s">
        <v>104</v>
      </c>
      <c r="E106" s="177"/>
      <c r="F106" s="177"/>
      <c r="G106" s="177"/>
      <c r="H106" s="177"/>
      <c r="I106" s="177"/>
      <c r="J106" s="178">
        <f>J272</f>
        <v>0</v>
      </c>
      <c r="K106" s="175"/>
      <c r="L106" s="17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0"/>
      <c r="C107" s="181"/>
      <c r="D107" s="182" t="s">
        <v>105</v>
      </c>
      <c r="E107" s="183"/>
      <c r="F107" s="183"/>
      <c r="G107" s="183"/>
      <c r="H107" s="183"/>
      <c r="I107" s="183"/>
      <c r="J107" s="184">
        <f>J273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81"/>
      <c r="D108" s="182" t="s">
        <v>106</v>
      </c>
      <c r="E108" s="183"/>
      <c r="F108" s="183"/>
      <c r="G108" s="183"/>
      <c r="H108" s="183"/>
      <c r="I108" s="183"/>
      <c r="J108" s="184">
        <f>J275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0"/>
      <c r="C109" s="181"/>
      <c r="D109" s="182" t="s">
        <v>107</v>
      </c>
      <c r="E109" s="183"/>
      <c r="F109" s="183"/>
      <c r="G109" s="183"/>
      <c r="H109" s="183"/>
      <c r="I109" s="183"/>
      <c r="J109" s="184">
        <f>J277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108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4.4" customHeight="1">
      <c r="A119" s="37"/>
      <c r="B119" s="38"/>
      <c r="C119" s="39"/>
      <c r="D119" s="39"/>
      <c r="E119" s="169" t="str">
        <f>E7</f>
        <v>Domov pro osoby se zdravotním postižením - Pramen p.o.</v>
      </c>
      <c r="F119" s="31"/>
      <c r="G119" s="31"/>
      <c r="H119" s="31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88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6" customHeight="1">
      <c r="A121" s="37"/>
      <c r="B121" s="38"/>
      <c r="C121" s="39"/>
      <c r="D121" s="39"/>
      <c r="E121" s="75" t="str">
        <f>E9</f>
        <v>D.1. - Výměna oken v podkroví objektu</v>
      </c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20</v>
      </c>
      <c r="D123" s="39"/>
      <c r="E123" s="39"/>
      <c r="F123" s="26" t="str">
        <f>F12</f>
        <v>Mnichov</v>
      </c>
      <c r="G123" s="39"/>
      <c r="H123" s="39"/>
      <c r="I123" s="31" t="s">
        <v>22</v>
      </c>
      <c r="J123" s="78" t="str">
        <f>IF(J12="","",J12)</f>
        <v>26. 3. 2021</v>
      </c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26.4" customHeight="1">
      <c r="A125" s="37"/>
      <c r="B125" s="38"/>
      <c r="C125" s="31" t="s">
        <v>24</v>
      </c>
      <c r="D125" s="39"/>
      <c r="E125" s="39"/>
      <c r="F125" s="26" t="str">
        <f>E15</f>
        <v xml:space="preserve">Domov pro osoby se zdravotním postižením "PRAMEN" </v>
      </c>
      <c r="G125" s="39"/>
      <c r="H125" s="39"/>
      <c r="I125" s="31" t="s">
        <v>30</v>
      </c>
      <c r="J125" s="35" t="str">
        <f>E21</f>
        <v>UNIART - projektová kancelář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6" customHeight="1">
      <c r="A126" s="37"/>
      <c r="B126" s="38"/>
      <c r="C126" s="31" t="s">
        <v>28</v>
      </c>
      <c r="D126" s="39"/>
      <c r="E126" s="39"/>
      <c r="F126" s="26" t="str">
        <f>IF(E18="","",E18)</f>
        <v>Vyplň údaj</v>
      </c>
      <c r="G126" s="39"/>
      <c r="H126" s="39"/>
      <c r="I126" s="31" t="s">
        <v>33</v>
      </c>
      <c r="J126" s="35" t="str">
        <f>E24</f>
        <v>Jitka Heřmanová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0.32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11" customFormat="1" ht="29.28" customHeight="1">
      <c r="A128" s="186"/>
      <c r="B128" s="187"/>
      <c r="C128" s="188" t="s">
        <v>109</v>
      </c>
      <c r="D128" s="189" t="s">
        <v>62</v>
      </c>
      <c r="E128" s="189" t="s">
        <v>58</v>
      </c>
      <c r="F128" s="189" t="s">
        <v>59</v>
      </c>
      <c r="G128" s="189" t="s">
        <v>110</v>
      </c>
      <c r="H128" s="189" t="s">
        <v>111</v>
      </c>
      <c r="I128" s="189" t="s">
        <v>112</v>
      </c>
      <c r="J128" s="190" t="s">
        <v>92</v>
      </c>
      <c r="K128" s="191" t="s">
        <v>113</v>
      </c>
      <c r="L128" s="192"/>
      <c r="M128" s="99" t="s">
        <v>1</v>
      </c>
      <c r="N128" s="100" t="s">
        <v>41</v>
      </c>
      <c r="O128" s="100" t="s">
        <v>114</v>
      </c>
      <c r="P128" s="100" t="s">
        <v>115</v>
      </c>
      <c r="Q128" s="100" t="s">
        <v>116</v>
      </c>
      <c r="R128" s="100" t="s">
        <v>117</v>
      </c>
      <c r="S128" s="100" t="s">
        <v>118</v>
      </c>
      <c r="T128" s="101" t="s">
        <v>119</v>
      </c>
      <c r="U128" s="186"/>
      <c r="V128" s="186"/>
      <c r="W128" s="186"/>
      <c r="X128" s="186"/>
      <c r="Y128" s="186"/>
      <c r="Z128" s="186"/>
      <c r="AA128" s="186"/>
      <c r="AB128" s="186"/>
      <c r="AC128" s="186"/>
      <c r="AD128" s="186"/>
      <c r="AE128" s="186"/>
    </row>
    <row r="129" s="2" customFormat="1" ht="22.8" customHeight="1">
      <c r="A129" s="37"/>
      <c r="B129" s="38"/>
      <c r="C129" s="106" t="s">
        <v>120</v>
      </c>
      <c r="D129" s="39"/>
      <c r="E129" s="39"/>
      <c r="F129" s="39"/>
      <c r="G129" s="39"/>
      <c r="H129" s="39"/>
      <c r="I129" s="39"/>
      <c r="J129" s="193">
        <f>BK129</f>
        <v>0</v>
      </c>
      <c r="K129" s="39"/>
      <c r="L129" s="43"/>
      <c r="M129" s="102"/>
      <c r="N129" s="194"/>
      <c r="O129" s="103"/>
      <c r="P129" s="195">
        <f>P130+P187+P272</f>
        <v>0</v>
      </c>
      <c r="Q129" s="103"/>
      <c r="R129" s="195">
        <f>R130+R187+R272</f>
        <v>2.236348875</v>
      </c>
      <c r="S129" s="103"/>
      <c r="T129" s="196">
        <f>T130+T187+T272</f>
        <v>3.6475265000000001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76</v>
      </c>
      <c r="AU129" s="16" t="s">
        <v>94</v>
      </c>
      <c r="BK129" s="197">
        <f>BK130+BK187+BK272</f>
        <v>0</v>
      </c>
    </row>
    <row r="130" s="12" customFormat="1" ht="25.92" customHeight="1">
      <c r="A130" s="12"/>
      <c r="B130" s="198"/>
      <c r="C130" s="199"/>
      <c r="D130" s="200" t="s">
        <v>76</v>
      </c>
      <c r="E130" s="201" t="s">
        <v>121</v>
      </c>
      <c r="F130" s="201" t="s">
        <v>122</v>
      </c>
      <c r="G130" s="199"/>
      <c r="H130" s="199"/>
      <c r="I130" s="202"/>
      <c r="J130" s="203">
        <f>BK130</f>
        <v>0</v>
      </c>
      <c r="K130" s="199"/>
      <c r="L130" s="204"/>
      <c r="M130" s="205"/>
      <c r="N130" s="206"/>
      <c r="O130" s="206"/>
      <c r="P130" s="207">
        <f>P131+P150+P178+P185</f>
        <v>0</v>
      </c>
      <c r="Q130" s="206"/>
      <c r="R130" s="207">
        <f>R131+R150+R178+R185</f>
        <v>0.2055636525</v>
      </c>
      <c r="S130" s="206"/>
      <c r="T130" s="208">
        <f>T131+T150+T178+T185</f>
        <v>2.733006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9" t="s">
        <v>85</v>
      </c>
      <c r="AT130" s="210" t="s">
        <v>76</v>
      </c>
      <c r="AU130" s="210" t="s">
        <v>77</v>
      </c>
      <c r="AY130" s="209" t="s">
        <v>123</v>
      </c>
      <c r="BK130" s="211">
        <f>BK131+BK150+BK178+BK185</f>
        <v>0</v>
      </c>
    </row>
    <row r="131" s="12" customFormat="1" ht="22.8" customHeight="1">
      <c r="A131" s="12"/>
      <c r="B131" s="198"/>
      <c r="C131" s="199"/>
      <c r="D131" s="200" t="s">
        <v>76</v>
      </c>
      <c r="E131" s="212" t="s">
        <v>124</v>
      </c>
      <c r="F131" s="212" t="s">
        <v>125</v>
      </c>
      <c r="G131" s="199"/>
      <c r="H131" s="199"/>
      <c r="I131" s="202"/>
      <c r="J131" s="213">
        <f>BK131</f>
        <v>0</v>
      </c>
      <c r="K131" s="199"/>
      <c r="L131" s="204"/>
      <c r="M131" s="205"/>
      <c r="N131" s="206"/>
      <c r="O131" s="206"/>
      <c r="P131" s="207">
        <f>SUM(P132:P149)</f>
        <v>0</v>
      </c>
      <c r="Q131" s="206"/>
      <c r="R131" s="207">
        <f>SUM(R132:R149)</f>
        <v>0.19222500000000001</v>
      </c>
      <c r="S131" s="206"/>
      <c r="T131" s="208">
        <f>SUM(T132:T149)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85</v>
      </c>
      <c r="AT131" s="210" t="s">
        <v>76</v>
      </c>
      <c r="AU131" s="210" t="s">
        <v>85</v>
      </c>
      <c r="AY131" s="209" t="s">
        <v>123</v>
      </c>
      <c r="BK131" s="211">
        <f>SUM(BK132:BK149)</f>
        <v>0</v>
      </c>
    </row>
    <row r="132" s="2" customFormat="1" ht="19.8" customHeight="1">
      <c r="A132" s="37"/>
      <c r="B132" s="38"/>
      <c r="C132" s="214" t="s">
        <v>85</v>
      </c>
      <c r="D132" s="214" t="s">
        <v>126</v>
      </c>
      <c r="E132" s="215" t="s">
        <v>127</v>
      </c>
      <c r="F132" s="216" t="s">
        <v>128</v>
      </c>
      <c r="G132" s="217" t="s">
        <v>129</v>
      </c>
      <c r="H132" s="218">
        <v>128.15000000000001</v>
      </c>
      <c r="I132" s="219"/>
      <c r="J132" s="220">
        <f>ROUND(I132*H132,2)</f>
        <v>0</v>
      </c>
      <c r="K132" s="221"/>
      <c r="L132" s="43"/>
      <c r="M132" s="222" t="s">
        <v>1</v>
      </c>
      <c r="N132" s="223" t="s">
        <v>43</v>
      </c>
      <c r="O132" s="90"/>
      <c r="P132" s="224">
        <f>O132*H132</f>
        <v>0</v>
      </c>
      <c r="Q132" s="224">
        <v>0.0015</v>
      </c>
      <c r="R132" s="224">
        <f>Q132*H132</f>
        <v>0.19222500000000001</v>
      </c>
      <c r="S132" s="224">
        <v>0</v>
      </c>
      <c r="T132" s="225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6" t="s">
        <v>130</v>
      </c>
      <c r="AT132" s="226" t="s">
        <v>126</v>
      </c>
      <c r="AU132" s="226" t="s">
        <v>131</v>
      </c>
      <c r="AY132" s="16" t="s">
        <v>123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6" t="s">
        <v>131</v>
      </c>
      <c r="BK132" s="227">
        <f>ROUND(I132*H132,2)</f>
        <v>0</v>
      </c>
      <c r="BL132" s="16" t="s">
        <v>130</v>
      </c>
      <c r="BM132" s="226" t="s">
        <v>132</v>
      </c>
    </row>
    <row r="133" s="13" customFormat="1">
      <c r="A133" s="13"/>
      <c r="B133" s="228"/>
      <c r="C133" s="229"/>
      <c r="D133" s="230" t="s">
        <v>133</v>
      </c>
      <c r="E133" s="231" t="s">
        <v>1</v>
      </c>
      <c r="F133" s="232" t="s">
        <v>134</v>
      </c>
      <c r="G133" s="229"/>
      <c r="H133" s="233">
        <v>20.399999999999999</v>
      </c>
      <c r="I133" s="234"/>
      <c r="J133" s="229"/>
      <c r="K133" s="229"/>
      <c r="L133" s="235"/>
      <c r="M133" s="236"/>
      <c r="N133" s="237"/>
      <c r="O133" s="237"/>
      <c r="P133" s="237"/>
      <c r="Q133" s="237"/>
      <c r="R133" s="237"/>
      <c r="S133" s="237"/>
      <c r="T133" s="23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9" t="s">
        <v>133</v>
      </c>
      <c r="AU133" s="239" t="s">
        <v>131</v>
      </c>
      <c r="AV133" s="13" t="s">
        <v>131</v>
      </c>
      <c r="AW133" s="13" t="s">
        <v>32</v>
      </c>
      <c r="AX133" s="13" t="s">
        <v>77</v>
      </c>
      <c r="AY133" s="239" t="s">
        <v>123</v>
      </c>
    </row>
    <row r="134" s="13" customFormat="1">
      <c r="A134" s="13"/>
      <c r="B134" s="228"/>
      <c r="C134" s="229"/>
      <c r="D134" s="230" t="s">
        <v>133</v>
      </c>
      <c r="E134" s="231" t="s">
        <v>1</v>
      </c>
      <c r="F134" s="232" t="s">
        <v>135</v>
      </c>
      <c r="G134" s="229"/>
      <c r="H134" s="233">
        <v>64.349999999999994</v>
      </c>
      <c r="I134" s="234"/>
      <c r="J134" s="229"/>
      <c r="K134" s="229"/>
      <c r="L134" s="235"/>
      <c r="M134" s="236"/>
      <c r="N134" s="237"/>
      <c r="O134" s="237"/>
      <c r="P134" s="237"/>
      <c r="Q134" s="237"/>
      <c r="R134" s="237"/>
      <c r="S134" s="237"/>
      <c r="T134" s="23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9" t="s">
        <v>133</v>
      </c>
      <c r="AU134" s="239" t="s">
        <v>131</v>
      </c>
      <c r="AV134" s="13" t="s">
        <v>131</v>
      </c>
      <c r="AW134" s="13" t="s">
        <v>32</v>
      </c>
      <c r="AX134" s="13" t="s">
        <v>77</v>
      </c>
      <c r="AY134" s="239" t="s">
        <v>123</v>
      </c>
    </row>
    <row r="135" s="13" customFormat="1">
      <c r="A135" s="13"/>
      <c r="B135" s="228"/>
      <c r="C135" s="229"/>
      <c r="D135" s="230" t="s">
        <v>133</v>
      </c>
      <c r="E135" s="231" t="s">
        <v>1</v>
      </c>
      <c r="F135" s="232" t="s">
        <v>136</v>
      </c>
      <c r="G135" s="229"/>
      <c r="H135" s="233">
        <v>22.399999999999999</v>
      </c>
      <c r="I135" s="234"/>
      <c r="J135" s="229"/>
      <c r="K135" s="229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133</v>
      </c>
      <c r="AU135" s="239" t="s">
        <v>131</v>
      </c>
      <c r="AV135" s="13" t="s">
        <v>131</v>
      </c>
      <c r="AW135" s="13" t="s">
        <v>32</v>
      </c>
      <c r="AX135" s="13" t="s">
        <v>77</v>
      </c>
      <c r="AY135" s="239" t="s">
        <v>123</v>
      </c>
    </row>
    <row r="136" s="13" customFormat="1">
      <c r="A136" s="13"/>
      <c r="B136" s="228"/>
      <c r="C136" s="229"/>
      <c r="D136" s="230" t="s">
        <v>133</v>
      </c>
      <c r="E136" s="231" t="s">
        <v>1</v>
      </c>
      <c r="F136" s="232" t="s">
        <v>137</v>
      </c>
      <c r="G136" s="229"/>
      <c r="H136" s="233">
        <v>21</v>
      </c>
      <c r="I136" s="234"/>
      <c r="J136" s="229"/>
      <c r="K136" s="229"/>
      <c r="L136" s="235"/>
      <c r="M136" s="236"/>
      <c r="N136" s="237"/>
      <c r="O136" s="237"/>
      <c r="P136" s="237"/>
      <c r="Q136" s="237"/>
      <c r="R136" s="237"/>
      <c r="S136" s="237"/>
      <c r="T136" s="23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9" t="s">
        <v>133</v>
      </c>
      <c r="AU136" s="239" t="s">
        <v>131</v>
      </c>
      <c r="AV136" s="13" t="s">
        <v>131</v>
      </c>
      <c r="AW136" s="13" t="s">
        <v>32</v>
      </c>
      <c r="AX136" s="13" t="s">
        <v>77</v>
      </c>
      <c r="AY136" s="239" t="s">
        <v>123</v>
      </c>
    </row>
    <row r="137" s="14" customFormat="1">
      <c r="A137" s="14"/>
      <c r="B137" s="240"/>
      <c r="C137" s="241"/>
      <c r="D137" s="230" t="s">
        <v>133</v>
      </c>
      <c r="E137" s="242" t="s">
        <v>1</v>
      </c>
      <c r="F137" s="243" t="s">
        <v>138</v>
      </c>
      <c r="G137" s="241"/>
      <c r="H137" s="244">
        <v>128.15000000000001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0" t="s">
        <v>133</v>
      </c>
      <c r="AU137" s="250" t="s">
        <v>131</v>
      </c>
      <c r="AV137" s="14" t="s">
        <v>130</v>
      </c>
      <c r="AW137" s="14" t="s">
        <v>32</v>
      </c>
      <c r="AX137" s="14" t="s">
        <v>85</v>
      </c>
      <c r="AY137" s="250" t="s">
        <v>123</v>
      </c>
    </row>
    <row r="138" s="2" customFormat="1" ht="19.8" customHeight="1">
      <c r="A138" s="37"/>
      <c r="B138" s="38"/>
      <c r="C138" s="214" t="s">
        <v>131</v>
      </c>
      <c r="D138" s="214" t="s">
        <v>126</v>
      </c>
      <c r="E138" s="215" t="s">
        <v>139</v>
      </c>
      <c r="F138" s="216" t="s">
        <v>140</v>
      </c>
      <c r="G138" s="217" t="s">
        <v>141</v>
      </c>
      <c r="H138" s="218">
        <v>139.565</v>
      </c>
      <c r="I138" s="219"/>
      <c r="J138" s="220">
        <f>ROUND(I138*H138,2)</f>
        <v>0</v>
      </c>
      <c r="K138" s="221"/>
      <c r="L138" s="43"/>
      <c r="M138" s="222" t="s">
        <v>1</v>
      </c>
      <c r="N138" s="223" t="s">
        <v>43</v>
      </c>
      <c r="O138" s="90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6" t="s">
        <v>130</v>
      </c>
      <c r="AT138" s="226" t="s">
        <v>126</v>
      </c>
      <c r="AU138" s="226" t="s">
        <v>131</v>
      </c>
      <c r="AY138" s="16" t="s">
        <v>123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6" t="s">
        <v>131</v>
      </c>
      <c r="BK138" s="227">
        <f>ROUND(I138*H138,2)</f>
        <v>0</v>
      </c>
      <c r="BL138" s="16" t="s">
        <v>130</v>
      </c>
      <c r="BM138" s="226" t="s">
        <v>142</v>
      </c>
    </row>
    <row r="139" s="13" customFormat="1">
      <c r="A139" s="13"/>
      <c r="B139" s="228"/>
      <c r="C139" s="229"/>
      <c r="D139" s="230" t="s">
        <v>133</v>
      </c>
      <c r="E139" s="231" t="s">
        <v>1</v>
      </c>
      <c r="F139" s="232" t="s">
        <v>143</v>
      </c>
      <c r="G139" s="229"/>
      <c r="H139" s="233">
        <v>12.6</v>
      </c>
      <c r="I139" s="234"/>
      <c r="J139" s="229"/>
      <c r="K139" s="229"/>
      <c r="L139" s="235"/>
      <c r="M139" s="236"/>
      <c r="N139" s="237"/>
      <c r="O139" s="237"/>
      <c r="P139" s="237"/>
      <c r="Q139" s="237"/>
      <c r="R139" s="237"/>
      <c r="S139" s="237"/>
      <c r="T139" s="23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9" t="s">
        <v>133</v>
      </c>
      <c r="AU139" s="239" t="s">
        <v>131</v>
      </c>
      <c r="AV139" s="13" t="s">
        <v>131</v>
      </c>
      <c r="AW139" s="13" t="s">
        <v>32</v>
      </c>
      <c r="AX139" s="13" t="s">
        <v>77</v>
      </c>
      <c r="AY139" s="239" t="s">
        <v>123</v>
      </c>
    </row>
    <row r="140" s="13" customFormat="1">
      <c r="A140" s="13"/>
      <c r="B140" s="228"/>
      <c r="C140" s="229"/>
      <c r="D140" s="230" t="s">
        <v>133</v>
      </c>
      <c r="E140" s="231" t="s">
        <v>1</v>
      </c>
      <c r="F140" s="232" t="s">
        <v>144</v>
      </c>
      <c r="G140" s="229"/>
      <c r="H140" s="233">
        <v>53.662999999999997</v>
      </c>
      <c r="I140" s="234"/>
      <c r="J140" s="229"/>
      <c r="K140" s="229"/>
      <c r="L140" s="235"/>
      <c r="M140" s="236"/>
      <c r="N140" s="237"/>
      <c r="O140" s="237"/>
      <c r="P140" s="237"/>
      <c r="Q140" s="237"/>
      <c r="R140" s="237"/>
      <c r="S140" s="237"/>
      <c r="T140" s="23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9" t="s">
        <v>133</v>
      </c>
      <c r="AU140" s="239" t="s">
        <v>131</v>
      </c>
      <c r="AV140" s="13" t="s">
        <v>131</v>
      </c>
      <c r="AW140" s="13" t="s">
        <v>32</v>
      </c>
      <c r="AX140" s="13" t="s">
        <v>77</v>
      </c>
      <c r="AY140" s="239" t="s">
        <v>123</v>
      </c>
    </row>
    <row r="141" s="13" customFormat="1">
      <c r="A141" s="13"/>
      <c r="B141" s="228"/>
      <c r="C141" s="229"/>
      <c r="D141" s="230" t="s">
        <v>133</v>
      </c>
      <c r="E141" s="231" t="s">
        <v>1</v>
      </c>
      <c r="F141" s="232" t="s">
        <v>145</v>
      </c>
      <c r="G141" s="229"/>
      <c r="H141" s="233">
        <v>18.408000000000001</v>
      </c>
      <c r="I141" s="234"/>
      <c r="J141" s="229"/>
      <c r="K141" s="229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133</v>
      </c>
      <c r="AU141" s="239" t="s">
        <v>131</v>
      </c>
      <c r="AV141" s="13" t="s">
        <v>131</v>
      </c>
      <c r="AW141" s="13" t="s">
        <v>32</v>
      </c>
      <c r="AX141" s="13" t="s">
        <v>77</v>
      </c>
      <c r="AY141" s="239" t="s">
        <v>123</v>
      </c>
    </row>
    <row r="142" s="13" customFormat="1">
      <c r="A142" s="13"/>
      <c r="B142" s="228"/>
      <c r="C142" s="229"/>
      <c r="D142" s="230" t="s">
        <v>133</v>
      </c>
      <c r="E142" s="231" t="s">
        <v>1</v>
      </c>
      <c r="F142" s="232" t="s">
        <v>146</v>
      </c>
      <c r="G142" s="229"/>
      <c r="H142" s="233">
        <v>14.699999999999999</v>
      </c>
      <c r="I142" s="234"/>
      <c r="J142" s="229"/>
      <c r="K142" s="229"/>
      <c r="L142" s="235"/>
      <c r="M142" s="236"/>
      <c r="N142" s="237"/>
      <c r="O142" s="237"/>
      <c r="P142" s="237"/>
      <c r="Q142" s="237"/>
      <c r="R142" s="237"/>
      <c r="S142" s="237"/>
      <c r="T142" s="23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9" t="s">
        <v>133</v>
      </c>
      <c r="AU142" s="239" t="s">
        <v>131</v>
      </c>
      <c r="AV142" s="13" t="s">
        <v>131</v>
      </c>
      <c r="AW142" s="13" t="s">
        <v>32</v>
      </c>
      <c r="AX142" s="13" t="s">
        <v>77</v>
      </c>
      <c r="AY142" s="239" t="s">
        <v>123</v>
      </c>
    </row>
    <row r="143" s="13" customFormat="1">
      <c r="A143" s="13"/>
      <c r="B143" s="228"/>
      <c r="C143" s="229"/>
      <c r="D143" s="230" t="s">
        <v>133</v>
      </c>
      <c r="E143" s="231" t="s">
        <v>1</v>
      </c>
      <c r="F143" s="232" t="s">
        <v>147</v>
      </c>
      <c r="G143" s="229"/>
      <c r="H143" s="233">
        <v>3.4500000000000002</v>
      </c>
      <c r="I143" s="234"/>
      <c r="J143" s="229"/>
      <c r="K143" s="229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133</v>
      </c>
      <c r="AU143" s="239" t="s">
        <v>131</v>
      </c>
      <c r="AV143" s="13" t="s">
        <v>131</v>
      </c>
      <c r="AW143" s="13" t="s">
        <v>32</v>
      </c>
      <c r="AX143" s="13" t="s">
        <v>77</v>
      </c>
      <c r="AY143" s="239" t="s">
        <v>123</v>
      </c>
    </row>
    <row r="144" s="13" customFormat="1">
      <c r="A144" s="13"/>
      <c r="B144" s="228"/>
      <c r="C144" s="229"/>
      <c r="D144" s="230" t="s">
        <v>133</v>
      </c>
      <c r="E144" s="231" t="s">
        <v>1</v>
      </c>
      <c r="F144" s="232" t="s">
        <v>148</v>
      </c>
      <c r="G144" s="229"/>
      <c r="H144" s="233">
        <v>6.0199999999999996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9" t="s">
        <v>133</v>
      </c>
      <c r="AU144" s="239" t="s">
        <v>131</v>
      </c>
      <c r="AV144" s="13" t="s">
        <v>131</v>
      </c>
      <c r="AW144" s="13" t="s">
        <v>32</v>
      </c>
      <c r="AX144" s="13" t="s">
        <v>77</v>
      </c>
      <c r="AY144" s="239" t="s">
        <v>123</v>
      </c>
    </row>
    <row r="145" s="13" customFormat="1">
      <c r="A145" s="13"/>
      <c r="B145" s="228"/>
      <c r="C145" s="229"/>
      <c r="D145" s="230" t="s">
        <v>133</v>
      </c>
      <c r="E145" s="231" t="s">
        <v>1</v>
      </c>
      <c r="F145" s="232" t="s">
        <v>149</v>
      </c>
      <c r="G145" s="229"/>
      <c r="H145" s="233">
        <v>8.6069999999999993</v>
      </c>
      <c r="I145" s="234"/>
      <c r="J145" s="229"/>
      <c r="K145" s="229"/>
      <c r="L145" s="235"/>
      <c r="M145" s="236"/>
      <c r="N145" s="237"/>
      <c r="O145" s="237"/>
      <c r="P145" s="237"/>
      <c r="Q145" s="237"/>
      <c r="R145" s="237"/>
      <c r="S145" s="237"/>
      <c r="T145" s="23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9" t="s">
        <v>133</v>
      </c>
      <c r="AU145" s="239" t="s">
        <v>131</v>
      </c>
      <c r="AV145" s="13" t="s">
        <v>131</v>
      </c>
      <c r="AW145" s="13" t="s">
        <v>32</v>
      </c>
      <c r="AX145" s="13" t="s">
        <v>77</v>
      </c>
      <c r="AY145" s="239" t="s">
        <v>123</v>
      </c>
    </row>
    <row r="146" s="13" customFormat="1">
      <c r="A146" s="13"/>
      <c r="B146" s="228"/>
      <c r="C146" s="229"/>
      <c r="D146" s="230" t="s">
        <v>133</v>
      </c>
      <c r="E146" s="231" t="s">
        <v>1</v>
      </c>
      <c r="F146" s="232" t="s">
        <v>150</v>
      </c>
      <c r="G146" s="229"/>
      <c r="H146" s="233">
        <v>2.9510000000000001</v>
      </c>
      <c r="I146" s="234"/>
      <c r="J146" s="229"/>
      <c r="K146" s="229"/>
      <c r="L146" s="235"/>
      <c r="M146" s="236"/>
      <c r="N146" s="237"/>
      <c r="O146" s="237"/>
      <c r="P146" s="237"/>
      <c r="Q146" s="237"/>
      <c r="R146" s="237"/>
      <c r="S146" s="237"/>
      <c r="T146" s="23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9" t="s">
        <v>133</v>
      </c>
      <c r="AU146" s="239" t="s">
        <v>131</v>
      </c>
      <c r="AV146" s="13" t="s">
        <v>131</v>
      </c>
      <c r="AW146" s="13" t="s">
        <v>32</v>
      </c>
      <c r="AX146" s="13" t="s">
        <v>77</v>
      </c>
      <c r="AY146" s="239" t="s">
        <v>123</v>
      </c>
    </row>
    <row r="147" s="13" customFormat="1">
      <c r="A147" s="13"/>
      <c r="B147" s="228"/>
      <c r="C147" s="229"/>
      <c r="D147" s="230" t="s">
        <v>133</v>
      </c>
      <c r="E147" s="231" t="s">
        <v>1</v>
      </c>
      <c r="F147" s="232" t="s">
        <v>150</v>
      </c>
      <c r="G147" s="229"/>
      <c r="H147" s="233">
        <v>2.9510000000000001</v>
      </c>
      <c r="I147" s="234"/>
      <c r="J147" s="229"/>
      <c r="K147" s="229"/>
      <c r="L147" s="235"/>
      <c r="M147" s="236"/>
      <c r="N147" s="237"/>
      <c r="O147" s="237"/>
      <c r="P147" s="237"/>
      <c r="Q147" s="237"/>
      <c r="R147" s="237"/>
      <c r="S147" s="237"/>
      <c r="T147" s="23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9" t="s">
        <v>133</v>
      </c>
      <c r="AU147" s="239" t="s">
        <v>131</v>
      </c>
      <c r="AV147" s="13" t="s">
        <v>131</v>
      </c>
      <c r="AW147" s="13" t="s">
        <v>32</v>
      </c>
      <c r="AX147" s="13" t="s">
        <v>77</v>
      </c>
      <c r="AY147" s="239" t="s">
        <v>123</v>
      </c>
    </row>
    <row r="148" s="13" customFormat="1">
      <c r="A148" s="13"/>
      <c r="B148" s="228"/>
      <c r="C148" s="229"/>
      <c r="D148" s="230" t="s">
        <v>133</v>
      </c>
      <c r="E148" s="231" t="s">
        <v>1</v>
      </c>
      <c r="F148" s="232" t="s">
        <v>151</v>
      </c>
      <c r="G148" s="229"/>
      <c r="H148" s="233">
        <v>16.215</v>
      </c>
      <c r="I148" s="234"/>
      <c r="J148" s="229"/>
      <c r="K148" s="229"/>
      <c r="L148" s="235"/>
      <c r="M148" s="236"/>
      <c r="N148" s="237"/>
      <c r="O148" s="237"/>
      <c r="P148" s="237"/>
      <c r="Q148" s="237"/>
      <c r="R148" s="237"/>
      <c r="S148" s="237"/>
      <c r="T148" s="23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9" t="s">
        <v>133</v>
      </c>
      <c r="AU148" s="239" t="s">
        <v>131</v>
      </c>
      <c r="AV148" s="13" t="s">
        <v>131</v>
      </c>
      <c r="AW148" s="13" t="s">
        <v>32</v>
      </c>
      <c r="AX148" s="13" t="s">
        <v>77</v>
      </c>
      <c r="AY148" s="239" t="s">
        <v>123</v>
      </c>
    </row>
    <row r="149" s="14" customFormat="1">
      <c r="A149" s="14"/>
      <c r="B149" s="240"/>
      <c r="C149" s="241"/>
      <c r="D149" s="230" t="s">
        <v>133</v>
      </c>
      <c r="E149" s="242" t="s">
        <v>1</v>
      </c>
      <c r="F149" s="243" t="s">
        <v>138</v>
      </c>
      <c r="G149" s="241"/>
      <c r="H149" s="244">
        <v>139.56499999999997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0" t="s">
        <v>133</v>
      </c>
      <c r="AU149" s="250" t="s">
        <v>131</v>
      </c>
      <c r="AV149" s="14" t="s">
        <v>130</v>
      </c>
      <c r="AW149" s="14" t="s">
        <v>32</v>
      </c>
      <c r="AX149" s="14" t="s">
        <v>85</v>
      </c>
      <c r="AY149" s="250" t="s">
        <v>123</v>
      </c>
    </row>
    <row r="150" s="12" customFormat="1" ht="22.8" customHeight="1">
      <c r="A150" s="12"/>
      <c r="B150" s="198"/>
      <c r="C150" s="199"/>
      <c r="D150" s="200" t="s">
        <v>76</v>
      </c>
      <c r="E150" s="212" t="s">
        <v>152</v>
      </c>
      <c r="F150" s="212" t="s">
        <v>153</v>
      </c>
      <c r="G150" s="199"/>
      <c r="H150" s="199"/>
      <c r="I150" s="202"/>
      <c r="J150" s="213">
        <f>BK150</f>
        <v>0</v>
      </c>
      <c r="K150" s="199"/>
      <c r="L150" s="204"/>
      <c r="M150" s="205"/>
      <c r="N150" s="206"/>
      <c r="O150" s="206"/>
      <c r="P150" s="207">
        <f>SUM(P151:P177)</f>
        <v>0</v>
      </c>
      <c r="Q150" s="206"/>
      <c r="R150" s="207">
        <f>SUM(R151:R177)</f>
        <v>0.013338652500000001</v>
      </c>
      <c r="S150" s="206"/>
      <c r="T150" s="208">
        <f>SUM(T151:T177)</f>
        <v>2.733006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9" t="s">
        <v>85</v>
      </c>
      <c r="AT150" s="210" t="s">
        <v>76</v>
      </c>
      <c r="AU150" s="210" t="s">
        <v>85</v>
      </c>
      <c r="AY150" s="209" t="s">
        <v>123</v>
      </c>
      <c r="BK150" s="211">
        <f>SUM(BK151:BK177)</f>
        <v>0</v>
      </c>
    </row>
    <row r="151" s="2" customFormat="1" ht="30" customHeight="1">
      <c r="A151" s="37"/>
      <c r="B151" s="38"/>
      <c r="C151" s="214" t="s">
        <v>154</v>
      </c>
      <c r="D151" s="214" t="s">
        <v>126</v>
      </c>
      <c r="E151" s="215" t="s">
        <v>155</v>
      </c>
      <c r="F151" s="216" t="s">
        <v>156</v>
      </c>
      <c r="G151" s="217" t="s">
        <v>141</v>
      </c>
      <c r="H151" s="218">
        <v>75</v>
      </c>
      <c r="I151" s="219"/>
      <c r="J151" s="220">
        <f>ROUND(I151*H151,2)</f>
        <v>0</v>
      </c>
      <c r="K151" s="221"/>
      <c r="L151" s="43"/>
      <c r="M151" s="222" t="s">
        <v>1</v>
      </c>
      <c r="N151" s="223" t="s">
        <v>43</v>
      </c>
      <c r="O151" s="90"/>
      <c r="P151" s="224">
        <f>O151*H151</f>
        <v>0</v>
      </c>
      <c r="Q151" s="224">
        <v>0.00012999999999999999</v>
      </c>
      <c r="R151" s="224">
        <f>Q151*H151</f>
        <v>0.00975</v>
      </c>
      <c r="S151" s="224">
        <v>0</v>
      </c>
      <c r="T151" s="22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6" t="s">
        <v>130</v>
      </c>
      <c r="AT151" s="226" t="s">
        <v>126</v>
      </c>
      <c r="AU151" s="226" t="s">
        <v>131</v>
      </c>
      <c r="AY151" s="16" t="s">
        <v>123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6" t="s">
        <v>131</v>
      </c>
      <c r="BK151" s="227">
        <f>ROUND(I151*H151,2)</f>
        <v>0</v>
      </c>
      <c r="BL151" s="16" t="s">
        <v>130</v>
      </c>
      <c r="BM151" s="226" t="s">
        <v>157</v>
      </c>
    </row>
    <row r="152" s="2" customFormat="1" ht="19.8" customHeight="1">
      <c r="A152" s="37"/>
      <c r="B152" s="38"/>
      <c r="C152" s="214" t="s">
        <v>130</v>
      </c>
      <c r="D152" s="214" t="s">
        <v>126</v>
      </c>
      <c r="E152" s="215" t="s">
        <v>158</v>
      </c>
      <c r="F152" s="216" t="s">
        <v>159</v>
      </c>
      <c r="G152" s="217" t="s">
        <v>141</v>
      </c>
      <c r="H152" s="218">
        <v>15.504</v>
      </c>
      <c r="I152" s="219"/>
      <c r="J152" s="220">
        <f>ROUND(I152*H152,2)</f>
        <v>0</v>
      </c>
      <c r="K152" s="221"/>
      <c r="L152" s="43"/>
      <c r="M152" s="222" t="s">
        <v>1</v>
      </c>
      <c r="N152" s="223" t="s">
        <v>43</v>
      </c>
      <c r="O152" s="90"/>
      <c r="P152" s="224">
        <f>O152*H152</f>
        <v>0</v>
      </c>
      <c r="Q152" s="224">
        <v>1.0000000000000001E-05</v>
      </c>
      <c r="R152" s="224">
        <f>Q152*H152</f>
        <v>0.00015504000000000001</v>
      </c>
      <c r="S152" s="224">
        <v>0</v>
      </c>
      <c r="T152" s="22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6" t="s">
        <v>130</v>
      </c>
      <c r="AT152" s="226" t="s">
        <v>126</v>
      </c>
      <c r="AU152" s="226" t="s">
        <v>131</v>
      </c>
      <c r="AY152" s="16" t="s">
        <v>123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6" t="s">
        <v>131</v>
      </c>
      <c r="BK152" s="227">
        <f>ROUND(I152*H152,2)</f>
        <v>0</v>
      </c>
      <c r="BL152" s="16" t="s">
        <v>130</v>
      </c>
      <c r="BM152" s="226" t="s">
        <v>160</v>
      </c>
    </row>
    <row r="153" s="13" customFormat="1">
      <c r="A153" s="13"/>
      <c r="B153" s="228"/>
      <c r="C153" s="229"/>
      <c r="D153" s="230" t="s">
        <v>133</v>
      </c>
      <c r="E153" s="231" t="s">
        <v>1</v>
      </c>
      <c r="F153" s="232" t="s">
        <v>161</v>
      </c>
      <c r="G153" s="229"/>
      <c r="H153" s="233">
        <v>6.2999999999999998</v>
      </c>
      <c r="I153" s="234"/>
      <c r="J153" s="229"/>
      <c r="K153" s="229"/>
      <c r="L153" s="235"/>
      <c r="M153" s="236"/>
      <c r="N153" s="237"/>
      <c r="O153" s="237"/>
      <c r="P153" s="237"/>
      <c r="Q153" s="237"/>
      <c r="R153" s="237"/>
      <c r="S153" s="237"/>
      <c r="T153" s="23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9" t="s">
        <v>133</v>
      </c>
      <c r="AU153" s="239" t="s">
        <v>131</v>
      </c>
      <c r="AV153" s="13" t="s">
        <v>131</v>
      </c>
      <c r="AW153" s="13" t="s">
        <v>32</v>
      </c>
      <c r="AX153" s="13" t="s">
        <v>77</v>
      </c>
      <c r="AY153" s="239" t="s">
        <v>123</v>
      </c>
    </row>
    <row r="154" s="13" customFormat="1">
      <c r="A154" s="13"/>
      <c r="B154" s="228"/>
      <c r="C154" s="229"/>
      <c r="D154" s="230" t="s">
        <v>133</v>
      </c>
      <c r="E154" s="231" t="s">
        <v>1</v>
      </c>
      <c r="F154" s="232" t="s">
        <v>162</v>
      </c>
      <c r="G154" s="229"/>
      <c r="H154" s="233">
        <v>9.2040000000000006</v>
      </c>
      <c r="I154" s="234"/>
      <c r="J154" s="229"/>
      <c r="K154" s="229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133</v>
      </c>
      <c r="AU154" s="239" t="s">
        <v>131</v>
      </c>
      <c r="AV154" s="13" t="s">
        <v>131</v>
      </c>
      <c r="AW154" s="13" t="s">
        <v>32</v>
      </c>
      <c r="AX154" s="13" t="s">
        <v>77</v>
      </c>
      <c r="AY154" s="239" t="s">
        <v>123</v>
      </c>
    </row>
    <row r="155" s="14" customFormat="1">
      <c r="A155" s="14"/>
      <c r="B155" s="240"/>
      <c r="C155" s="241"/>
      <c r="D155" s="230" t="s">
        <v>133</v>
      </c>
      <c r="E155" s="242" t="s">
        <v>1</v>
      </c>
      <c r="F155" s="243" t="s">
        <v>138</v>
      </c>
      <c r="G155" s="241"/>
      <c r="H155" s="244">
        <v>15.504000000000001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133</v>
      </c>
      <c r="AU155" s="250" t="s">
        <v>131</v>
      </c>
      <c r="AV155" s="14" t="s">
        <v>130</v>
      </c>
      <c r="AW155" s="14" t="s">
        <v>32</v>
      </c>
      <c r="AX155" s="14" t="s">
        <v>85</v>
      </c>
      <c r="AY155" s="250" t="s">
        <v>123</v>
      </c>
    </row>
    <row r="156" s="2" customFormat="1" ht="19.8" customHeight="1">
      <c r="A156" s="37"/>
      <c r="B156" s="38"/>
      <c r="C156" s="214" t="s">
        <v>163</v>
      </c>
      <c r="D156" s="214" t="s">
        <v>126</v>
      </c>
      <c r="E156" s="215" t="s">
        <v>164</v>
      </c>
      <c r="F156" s="216" t="s">
        <v>165</v>
      </c>
      <c r="G156" s="217" t="s">
        <v>141</v>
      </c>
      <c r="H156" s="218">
        <v>15.037000000000001</v>
      </c>
      <c r="I156" s="219"/>
      <c r="J156" s="220">
        <f>ROUND(I156*H156,2)</f>
        <v>0</v>
      </c>
      <c r="K156" s="221"/>
      <c r="L156" s="43"/>
      <c r="M156" s="222" t="s">
        <v>1</v>
      </c>
      <c r="N156" s="223" t="s">
        <v>43</v>
      </c>
      <c r="O156" s="90"/>
      <c r="P156" s="224">
        <f>O156*H156</f>
        <v>0</v>
      </c>
      <c r="Q156" s="224">
        <v>1.0000000000000001E-05</v>
      </c>
      <c r="R156" s="224">
        <f>Q156*H156</f>
        <v>0.00015037000000000001</v>
      </c>
      <c r="S156" s="224">
        <v>0</v>
      </c>
      <c r="T156" s="225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6" t="s">
        <v>130</v>
      </c>
      <c r="AT156" s="226" t="s">
        <v>126</v>
      </c>
      <c r="AU156" s="226" t="s">
        <v>131</v>
      </c>
      <c r="AY156" s="16" t="s">
        <v>123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6" t="s">
        <v>131</v>
      </c>
      <c r="BK156" s="227">
        <f>ROUND(I156*H156,2)</f>
        <v>0</v>
      </c>
      <c r="BL156" s="16" t="s">
        <v>130</v>
      </c>
      <c r="BM156" s="226" t="s">
        <v>166</v>
      </c>
    </row>
    <row r="157" s="13" customFormat="1">
      <c r="A157" s="13"/>
      <c r="B157" s="228"/>
      <c r="C157" s="229"/>
      <c r="D157" s="230" t="s">
        <v>133</v>
      </c>
      <c r="E157" s="231" t="s">
        <v>1</v>
      </c>
      <c r="F157" s="232" t="s">
        <v>167</v>
      </c>
      <c r="G157" s="229"/>
      <c r="H157" s="233">
        <v>7.3499999999999996</v>
      </c>
      <c r="I157" s="234"/>
      <c r="J157" s="229"/>
      <c r="K157" s="229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133</v>
      </c>
      <c r="AU157" s="239" t="s">
        <v>131</v>
      </c>
      <c r="AV157" s="13" t="s">
        <v>131</v>
      </c>
      <c r="AW157" s="13" t="s">
        <v>32</v>
      </c>
      <c r="AX157" s="13" t="s">
        <v>77</v>
      </c>
      <c r="AY157" s="239" t="s">
        <v>123</v>
      </c>
    </row>
    <row r="158" s="13" customFormat="1">
      <c r="A158" s="13"/>
      <c r="B158" s="228"/>
      <c r="C158" s="229"/>
      <c r="D158" s="230" t="s">
        <v>133</v>
      </c>
      <c r="E158" s="231" t="s">
        <v>1</v>
      </c>
      <c r="F158" s="232" t="s">
        <v>168</v>
      </c>
      <c r="G158" s="229"/>
      <c r="H158" s="233">
        <v>1.7250000000000001</v>
      </c>
      <c r="I158" s="234"/>
      <c r="J158" s="229"/>
      <c r="K158" s="229"/>
      <c r="L158" s="235"/>
      <c r="M158" s="236"/>
      <c r="N158" s="237"/>
      <c r="O158" s="237"/>
      <c r="P158" s="237"/>
      <c r="Q158" s="237"/>
      <c r="R158" s="237"/>
      <c r="S158" s="237"/>
      <c r="T158" s="23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9" t="s">
        <v>133</v>
      </c>
      <c r="AU158" s="239" t="s">
        <v>131</v>
      </c>
      <c r="AV158" s="13" t="s">
        <v>131</v>
      </c>
      <c r="AW158" s="13" t="s">
        <v>32</v>
      </c>
      <c r="AX158" s="13" t="s">
        <v>77</v>
      </c>
      <c r="AY158" s="239" t="s">
        <v>123</v>
      </c>
    </row>
    <row r="159" s="13" customFormat="1">
      <c r="A159" s="13"/>
      <c r="B159" s="228"/>
      <c r="C159" s="229"/>
      <c r="D159" s="230" t="s">
        <v>133</v>
      </c>
      <c r="E159" s="231" t="s">
        <v>1</v>
      </c>
      <c r="F159" s="232" t="s">
        <v>169</v>
      </c>
      <c r="G159" s="229"/>
      <c r="H159" s="233">
        <v>3.0099999999999998</v>
      </c>
      <c r="I159" s="234"/>
      <c r="J159" s="229"/>
      <c r="K159" s="229"/>
      <c r="L159" s="235"/>
      <c r="M159" s="236"/>
      <c r="N159" s="237"/>
      <c r="O159" s="237"/>
      <c r="P159" s="237"/>
      <c r="Q159" s="237"/>
      <c r="R159" s="237"/>
      <c r="S159" s="237"/>
      <c r="T159" s="23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9" t="s">
        <v>133</v>
      </c>
      <c r="AU159" s="239" t="s">
        <v>131</v>
      </c>
      <c r="AV159" s="13" t="s">
        <v>131</v>
      </c>
      <c r="AW159" s="13" t="s">
        <v>32</v>
      </c>
      <c r="AX159" s="13" t="s">
        <v>77</v>
      </c>
      <c r="AY159" s="239" t="s">
        <v>123</v>
      </c>
    </row>
    <row r="160" s="13" customFormat="1">
      <c r="A160" s="13"/>
      <c r="B160" s="228"/>
      <c r="C160" s="229"/>
      <c r="D160" s="230" t="s">
        <v>133</v>
      </c>
      <c r="E160" s="231" t="s">
        <v>1</v>
      </c>
      <c r="F160" s="232" t="s">
        <v>170</v>
      </c>
      <c r="G160" s="229"/>
      <c r="H160" s="233">
        <v>1.476</v>
      </c>
      <c r="I160" s="234"/>
      <c r="J160" s="229"/>
      <c r="K160" s="229"/>
      <c r="L160" s="235"/>
      <c r="M160" s="236"/>
      <c r="N160" s="237"/>
      <c r="O160" s="237"/>
      <c r="P160" s="237"/>
      <c r="Q160" s="237"/>
      <c r="R160" s="237"/>
      <c r="S160" s="237"/>
      <c r="T160" s="23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9" t="s">
        <v>133</v>
      </c>
      <c r="AU160" s="239" t="s">
        <v>131</v>
      </c>
      <c r="AV160" s="13" t="s">
        <v>131</v>
      </c>
      <c r="AW160" s="13" t="s">
        <v>32</v>
      </c>
      <c r="AX160" s="13" t="s">
        <v>77</v>
      </c>
      <c r="AY160" s="239" t="s">
        <v>123</v>
      </c>
    </row>
    <row r="161" s="13" customFormat="1">
      <c r="A161" s="13"/>
      <c r="B161" s="228"/>
      <c r="C161" s="229"/>
      <c r="D161" s="230" t="s">
        <v>133</v>
      </c>
      <c r="E161" s="231" t="s">
        <v>1</v>
      </c>
      <c r="F161" s="232" t="s">
        <v>170</v>
      </c>
      <c r="G161" s="229"/>
      <c r="H161" s="233">
        <v>1.476</v>
      </c>
      <c r="I161" s="234"/>
      <c r="J161" s="229"/>
      <c r="K161" s="229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133</v>
      </c>
      <c r="AU161" s="239" t="s">
        <v>131</v>
      </c>
      <c r="AV161" s="13" t="s">
        <v>131</v>
      </c>
      <c r="AW161" s="13" t="s">
        <v>32</v>
      </c>
      <c r="AX161" s="13" t="s">
        <v>77</v>
      </c>
      <c r="AY161" s="239" t="s">
        <v>123</v>
      </c>
    </row>
    <row r="162" s="14" customFormat="1">
      <c r="A162" s="14"/>
      <c r="B162" s="240"/>
      <c r="C162" s="241"/>
      <c r="D162" s="230" t="s">
        <v>133</v>
      </c>
      <c r="E162" s="242" t="s">
        <v>1</v>
      </c>
      <c r="F162" s="243" t="s">
        <v>138</v>
      </c>
      <c r="G162" s="241"/>
      <c r="H162" s="244">
        <v>15.036999999999999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133</v>
      </c>
      <c r="AU162" s="250" t="s">
        <v>131</v>
      </c>
      <c r="AV162" s="14" t="s">
        <v>130</v>
      </c>
      <c r="AW162" s="14" t="s">
        <v>32</v>
      </c>
      <c r="AX162" s="14" t="s">
        <v>85</v>
      </c>
      <c r="AY162" s="250" t="s">
        <v>123</v>
      </c>
    </row>
    <row r="163" s="2" customFormat="1" ht="19.8" customHeight="1">
      <c r="A163" s="37"/>
      <c r="B163" s="38"/>
      <c r="C163" s="214" t="s">
        <v>124</v>
      </c>
      <c r="D163" s="214" t="s">
        <v>126</v>
      </c>
      <c r="E163" s="215" t="s">
        <v>171</v>
      </c>
      <c r="F163" s="216" t="s">
        <v>172</v>
      </c>
      <c r="G163" s="217" t="s">
        <v>141</v>
      </c>
      <c r="H163" s="218">
        <v>39.243000000000002</v>
      </c>
      <c r="I163" s="219"/>
      <c r="J163" s="220">
        <f>ROUND(I163*H163,2)</f>
        <v>0</v>
      </c>
      <c r="K163" s="221"/>
      <c r="L163" s="43"/>
      <c r="M163" s="222" t="s">
        <v>1</v>
      </c>
      <c r="N163" s="223" t="s">
        <v>43</v>
      </c>
      <c r="O163" s="90"/>
      <c r="P163" s="224">
        <f>O163*H163</f>
        <v>0</v>
      </c>
      <c r="Q163" s="224">
        <v>1.0000000000000001E-05</v>
      </c>
      <c r="R163" s="224">
        <f>Q163*H163</f>
        <v>0.00039243000000000004</v>
      </c>
      <c r="S163" s="224">
        <v>0</v>
      </c>
      <c r="T163" s="225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6" t="s">
        <v>130</v>
      </c>
      <c r="AT163" s="226" t="s">
        <v>126</v>
      </c>
      <c r="AU163" s="226" t="s">
        <v>131</v>
      </c>
      <c r="AY163" s="16" t="s">
        <v>123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6" t="s">
        <v>131</v>
      </c>
      <c r="BK163" s="227">
        <f>ROUND(I163*H163,2)</f>
        <v>0</v>
      </c>
      <c r="BL163" s="16" t="s">
        <v>130</v>
      </c>
      <c r="BM163" s="226" t="s">
        <v>173</v>
      </c>
    </row>
    <row r="164" s="13" customFormat="1">
      <c r="A164" s="13"/>
      <c r="B164" s="228"/>
      <c r="C164" s="229"/>
      <c r="D164" s="230" t="s">
        <v>133</v>
      </c>
      <c r="E164" s="231" t="s">
        <v>1</v>
      </c>
      <c r="F164" s="232" t="s">
        <v>174</v>
      </c>
      <c r="G164" s="229"/>
      <c r="H164" s="233">
        <v>26.831</v>
      </c>
      <c r="I164" s="234"/>
      <c r="J164" s="229"/>
      <c r="K164" s="229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133</v>
      </c>
      <c r="AU164" s="239" t="s">
        <v>131</v>
      </c>
      <c r="AV164" s="13" t="s">
        <v>131</v>
      </c>
      <c r="AW164" s="13" t="s">
        <v>32</v>
      </c>
      <c r="AX164" s="13" t="s">
        <v>77</v>
      </c>
      <c r="AY164" s="239" t="s">
        <v>123</v>
      </c>
    </row>
    <row r="165" s="13" customFormat="1">
      <c r="A165" s="13"/>
      <c r="B165" s="228"/>
      <c r="C165" s="229"/>
      <c r="D165" s="230" t="s">
        <v>133</v>
      </c>
      <c r="E165" s="231" t="s">
        <v>1</v>
      </c>
      <c r="F165" s="232" t="s">
        <v>175</v>
      </c>
      <c r="G165" s="229"/>
      <c r="H165" s="233">
        <v>4.3040000000000003</v>
      </c>
      <c r="I165" s="234"/>
      <c r="J165" s="229"/>
      <c r="K165" s="229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133</v>
      </c>
      <c r="AU165" s="239" t="s">
        <v>131</v>
      </c>
      <c r="AV165" s="13" t="s">
        <v>131</v>
      </c>
      <c r="AW165" s="13" t="s">
        <v>32</v>
      </c>
      <c r="AX165" s="13" t="s">
        <v>77</v>
      </c>
      <c r="AY165" s="239" t="s">
        <v>123</v>
      </c>
    </row>
    <row r="166" s="13" customFormat="1">
      <c r="A166" s="13"/>
      <c r="B166" s="228"/>
      <c r="C166" s="229"/>
      <c r="D166" s="230" t="s">
        <v>133</v>
      </c>
      <c r="E166" s="231" t="s">
        <v>1</v>
      </c>
      <c r="F166" s="232" t="s">
        <v>176</v>
      </c>
      <c r="G166" s="229"/>
      <c r="H166" s="233">
        <v>8.1080000000000005</v>
      </c>
      <c r="I166" s="234"/>
      <c r="J166" s="229"/>
      <c r="K166" s="229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133</v>
      </c>
      <c r="AU166" s="239" t="s">
        <v>131</v>
      </c>
      <c r="AV166" s="13" t="s">
        <v>131</v>
      </c>
      <c r="AW166" s="13" t="s">
        <v>32</v>
      </c>
      <c r="AX166" s="13" t="s">
        <v>77</v>
      </c>
      <c r="AY166" s="239" t="s">
        <v>123</v>
      </c>
    </row>
    <row r="167" s="14" customFormat="1">
      <c r="A167" s="14"/>
      <c r="B167" s="240"/>
      <c r="C167" s="241"/>
      <c r="D167" s="230" t="s">
        <v>133</v>
      </c>
      <c r="E167" s="242" t="s">
        <v>1</v>
      </c>
      <c r="F167" s="243" t="s">
        <v>138</v>
      </c>
      <c r="G167" s="241"/>
      <c r="H167" s="244">
        <v>39.242999999999995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133</v>
      </c>
      <c r="AU167" s="250" t="s">
        <v>131</v>
      </c>
      <c r="AV167" s="14" t="s">
        <v>130</v>
      </c>
      <c r="AW167" s="14" t="s">
        <v>32</v>
      </c>
      <c r="AX167" s="14" t="s">
        <v>85</v>
      </c>
      <c r="AY167" s="250" t="s">
        <v>123</v>
      </c>
    </row>
    <row r="168" s="2" customFormat="1" ht="14.4" customHeight="1">
      <c r="A168" s="37"/>
      <c r="B168" s="38"/>
      <c r="C168" s="214" t="s">
        <v>177</v>
      </c>
      <c r="D168" s="214" t="s">
        <v>126</v>
      </c>
      <c r="E168" s="215" t="s">
        <v>178</v>
      </c>
      <c r="F168" s="216" t="s">
        <v>179</v>
      </c>
      <c r="G168" s="217" t="s">
        <v>141</v>
      </c>
      <c r="H168" s="218">
        <v>462.52999999999997</v>
      </c>
      <c r="I168" s="219"/>
      <c r="J168" s="220">
        <f>ROUND(I168*H168,2)</f>
        <v>0</v>
      </c>
      <c r="K168" s="221"/>
      <c r="L168" s="43"/>
      <c r="M168" s="222" t="s">
        <v>1</v>
      </c>
      <c r="N168" s="223" t="s">
        <v>43</v>
      </c>
      <c r="O168" s="90"/>
      <c r="P168" s="224">
        <f>O168*H168</f>
        <v>0</v>
      </c>
      <c r="Q168" s="224">
        <v>6.2500000000000003E-06</v>
      </c>
      <c r="R168" s="224">
        <f>Q168*H168</f>
        <v>0.0028908125000000002</v>
      </c>
      <c r="S168" s="224">
        <v>0</v>
      </c>
      <c r="T168" s="225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6" t="s">
        <v>130</v>
      </c>
      <c r="AT168" s="226" t="s">
        <v>126</v>
      </c>
      <c r="AU168" s="226" t="s">
        <v>131</v>
      </c>
      <c r="AY168" s="16" t="s">
        <v>123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6" t="s">
        <v>131</v>
      </c>
      <c r="BK168" s="227">
        <f>ROUND(I168*H168,2)</f>
        <v>0</v>
      </c>
      <c r="BL168" s="16" t="s">
        <v>130</v>
      </c>
      <c r="BM168" s="226" t="s">
        <v>180</v>
      </c>
    </row>
    <row r="169" s="13" customFormat="1">
      <c r="A169" s="13"/>
      <c r="B169" s="228"/>
      <c r="C169" s="229"/>
      <c r="D169" s="230" t="s">
        <v>133</v>
      </c>
      <c r="E169" s="231" t="s">
        <v>1</v>
      </c>
      <c r="F169" s="232" t="s">
        <v>181</v>
      </c>
      <c r="G169" s="229"/>
      <c r="H169" s="233">
        <v>462.52999999999997</v>
      </c>
      <c r="I169" s="234"/>
      <c r="J169" s="229"/>
      <c r="K169" s="229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133</v>
      </c>
      <c r="AU169" s="239" t="s">
        <v>131</v>
      </c>
      <c r="AV169" s="13" t="s">
        <v>131</v>
      </c>
      <c r="AW169" s="13" t="s">
        <v>32</v>
      </c>
      <c r="AX169" s="13" t="s">
        <v>85</v>
      </c>
      <c r="AY169" s="239" t="s">
        <v>123</v>
      </c>
    </row>
    <row r="170" s="2" customFormat="1" ht="19.8" customHeight="1">
      <c r="A170" s="37"/>
      <c r="B170" s="38"/>
      <c r="C170" s="214" t="s">
        <v>182</v>
      </c>
      <c r="D170" s="214" t="s">
        <v>126</v>
      </c>
      <c r="E170" s="215" t="s">
        <v>183</v>
      </c>
      <c r="F170" s="216" t="s">
        <v>184</v>
      </c>
      <c r="G170" s="217" t="s">
        <v>141</v>
      </c>
      <c r="H170" s="218">
        <v>13.65</v>
      </c>
      <c r="I170" s="219"/>
      <c r="J170" s="220">
        <f>ROUND(I170*H170,2)</f>
        <v>0</v>
      </c>
      <c r="K170" s="221"/>
      <c r="L170" s="43"/>
      <c r="M170" s="222" t="s">
        <v>1</v>
      </c>
      <c r="N170" s="223" t="s">
        <v>43</v>
      </c>
      <c r="O170" s="90"/>
      <c r="P170" s="224">
        <f>O170*H170</f>
        <v>0</v>
      </c>
      <c r="Q170" s="224">
        <v>0</v>
      </c>
      <c r="R170" s="224">
        <f>Q170*H170</f>
        <v>0</v>
      </c>
      <c r="S170" s="224">
        <v>0.062</v>
      </c>
      <c r="T170" s="225">
        <f>S170*H170</f>
        <v>0.84630000000000005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6" t="s">
        <v>130</v>
      </c>
      <c r="AT170" s="226" t="s">
        <v>126</v>
      </c>
      <c r="AU170" s="226" t="s">
        <v>131</v>
      </c>
      <c r="AY170" s="16" t="s">
        <v>123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6" t="s">
        <v>131</v>
      </c>
      <c r="BK170" s="227">
        <f>ROUND(I170*H170,2)</f>
        <v>0</v>
      </c>
      <c r="BL170" s="16" t="s">
        <v>130</v>
      </c>
      <c r="BM170" s="226" t="s">
        <v>185</v>
      </c>
    </row>
    <row r="171" s="13" customFormat="1">
      <c r="A171" s="13"/>
      <c r="B171" s="228"/>
      <c r="C171" s="229"/>
      <c r="D171" s="230" t="s">
        <v>133</v>
      </c>
      <c r="E171" s="231" t="s">
        <v>1</v>
      </c>
      <c r="F171" s="232" t="s">
        <v>161</v>
      </c>
      <c r="G171" s="229"/>
      <c r="H171" s="233">
        <v>6.2999999999999998</v>
      </c>
      <c r="I171" s="234"/>
      <c r="J171" s="229"/>
      <c r="K171" s="229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133</v>
      </c>
      <c r="AU171" s="239" t="s">
        <v>131</v>
      </c>
      <c r="AV171" s="13" t="s">
        <v>131</v>
      </c>
      <c r="AW171" s="13" t="s">
        <v>32</v>
      </c>
      <c r="AX171" s="13" t="s">
        <v>77</v>
      </c>
      <c r="AY171" s="239" t="s">
        <v>123</v>
      </c>
    </row>
    <row r="172" s="13" customFormat="1">
      <c r="A172" s="13"/>
      <c r="B172" s="228"/>
      <c r="C172" s="229"/>
      <c r="D172" s="230" t="s">
        <v>133</v>
      </c>
      <c r="E172" s="231" t="s">
        <v>1</v>
      </c>
      <c r="F172" s="232" t="s">
        <v>167</v>
      </c>
      <c r="G172" s="229"/>
      <c r="H172" s="233">
        <v>7.3499999999999996</v>
      </c>
      <c r="I172" s="234"/>
      <c r="J172" s="229"/>
      <c r="K172" s="229"/>
      <c r="L172" s="235"/>
      <c r="M172" s="236"/>
      <c r="N172" s="237"/>
      <c r="O172" s="237"/>
      <c r="P172" s="237"/>
      <c r="Q172" s="237"/>
      <c r="R172" s="237"/>
      <c r="S172" s="237"/>
      <c r="T172" s="23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9" t="s">
        <v>133</v>
      </c>
      <c r="AU172" s="239" t="s">
        <v>131</v>
      </c>
      <c r="AV172" s="13" t="s">
        <v>131</v>
      </c>
      <c r="AW172" s="13" t="s">
        <v>32</v>
      </c>
      <c r="AX172" s="13" t="s">
        <v>77</v>
      </c>
      <c r="AY172" s="239" t="s">
        <v>123</v>
      </c>
    </row>
    <row r="173" s="14" customFormat="1">
      <c r="A173" s="14"/>
      <c r="B173" s="240"/>
      <c r="C173" s="241"/>
      <c r="D173" s="230" t="s">
        <v>133</v>
      </c>
      <c r="E173" s="242" t="s">
        <v>1</v>
      </c>
      <c r="F173" s="243" t="s">
        <v>138</v>
      </c>
      <c r="G173" s="241"/>
      <c r="H173" s="244">
        <v>13.649999999999999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0" t="s">
        <v>133</v>
      </c>
      <c r="AU173" s="250" t="s">
        <v>131</v>
      </c>
      <c r="AV173" s="14" t="s">
        <v>130</v>
      </c>
      <c r="AW173" s="14" t="s">
        <v>32</v>
      </c>
      <c r="AX173" s="14" t="s">
        <v>85</v>
      </c>
      <c r="AY173" s="250" t="s">
        <v>123</v>
      </c>
    </row>
    <row r="174" s="2" customFormat="1" ht="19.8" customHeight="1">
      <c r="A174" s="37"/>
      <c r="B174" s="38"/>
      <c r="C174" s="214" t="s">
        <v>152</v>
      </c>
      <c r="D174" s="214" t="s">
        <v>126</v>
      </c>
      <c r="E174" s="215" t="s">
        <v>186</v>
      </c>
      <c r="F174" s="216" t="s">
        <v>187</v>
      </c>
      <c r="G174" s="217" t="s">
        <v>141</v>
      </c>
      <c r="H174" s="218">
        <v>34.939</v>
      </c>
      <c r="I174" s="219"/>
      <c r="J174" s="220">
        <f>ROUND(I174*H174,2)</f>
        <v>0</v>
      </c>
      <c r="K174" s="221"/>
      <c r="L174" s="43"/>
      <c r="M174" s="222" t="s">
        <v>1</v>
      </c>
      <c r="N174" s="223" t="s">
        <v>43</v>
      </c>
      <c r="O174" s="90"/>
      <c r="P174" s="224">
        <f>O174*H174</f>
        <v>0</v>
      </c>
      <c r="Q174" s="224">
        <v>0</v>
      </c>
      <c r="R174" s="224">
        <f>Q174*H174</f>
        <v>0</v>
      </c>
      <c r="S174" s="224">
        <v>0.053999999999999999</v>
      </c>
      <c r="T174" s="225">
        <f>S174*H174</f>
        <v>1.886706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6" t="s">
        <v>130</v>
      </c>
      <c r="AT174" s="226" t="s">
        <v>126</v>
      </c>
      <c r="AU174" s="226" t="s">
        <v>131</v>
      </c>
      <c r="AY174" s="16" t="s">
        <v>123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6" t="s">
        <v>131</v>
      </c>
      <c r="BK174" s="227">
        <f>ROUND(I174*H174,2)</f>
        <v>0</v>
      </c>
      <c r="BL174" s="16" t="s">
        <v>130</v>
      </c>
      <c r="BM174" s="226" t="s">
        <v>188</v>
      </c>
    </row>
    <row r="175" s="13" customFormat="1">
      <c r="A175" s="13"/>
      <c r="B175" s="228"/>
      <c r="C175" s="229"/>
      <c r="D175" s="230" t="s">
        <v>133</v>
      </c>
      <c r="E175" s="231" t="s">
        <v>1</v>
      </c>
      <c r="F175" s="232" t="s">
        <v>174</v>
      </c>
      <c r="G175" s="229"/>
      <c r="H175" s="233">
        <v>26.831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133</v>
      </c>
      <c r="AU175" s="239" t="s">
        <v>131</v>
      </c>
      <c r="AV175" s="13" t="s">
        <v>131</v>
      </c>
      <c r="AW175" s="13" t="s">
        <v>32</v>
      </c>
      <c r="AX175" s="13" t="s">
        <v>77</v>
      </c>
      <c r="AY175" s="239" t="s">
        <v>123</v>
      </c>
    </row>
    <row r="176" s="13" customFormat="1">
      <c r="A176" s="13"/>
      <c r="B176" s="228"/>
      <c r="C176" s="229"/>
      <c r="D176" s="230" t="s">
        <v>133</v>
      </c>
      <c r="E176" s="231" t="s">
        <v>1</v>
      </c>
      <c r="F176" s="232" t="s">
        <v>176</v>
      </c>
      <c r="G176" s="229"/>
      <c r="H176" s="233">
        <v>8.1080000000000005</v>
      </c>
      <c r="I176" s="234"/>
      <c r="J176" s="229"/>
      <c r="K176" s="229"/>
      <c r="L176" s="235"/>
      <c r="M176" s="236"/>
      <c r="N176" s="237"/>
      <c r="O176" s="237"/>
      <c r="P176" s="237"/>
      <c r="Q176" s="237"/>
      <c r="R176" s="237"/>
      <c r="S176" s="237"/>
      <c r="T176" s="238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9" t="s">
        <v>133</v>
      </c>
      <c r="AU176" s="239" t="s">
        <v>131</v>
      </c>
      <c r="AV176" s="13" t="s">
        <v>131</v>
      </c>
      <c r="AW176" s="13" t="s">
        <v>32</v>
      </c>
      <c r="AX176" s="13" t="s">
        <v>77</v>
      </c>
      <c r="AY176" s="239" t="s">
        <v>123</v>
      </c>
    </row>
    <row r="177" s="14" customFormat="1">
      <c r="A177" s="14"/>
      <c r="B177" s="240"/>
      <c r="C177" s="241"/>
      <c r="D177" s="230" t="s">
        <v>133</v>
      </c>
      <c r="E177" s="242" t="s">
        <v>1</v>
      </c>
      <c r="F177" s="243" t="s">
        <v>138</v>
      </c>
      <c r="G177" s="241"/>
      <c r="H177" s="244">
        <v>34.939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0" t="s">
        <v>133</v>
      </c>
      <c r="AU177" s="250" t="s">
        <v>131</v>
      </c>
      <c r="AV177" s="14" t="s">
        <v>130</v>
      </c>
      <c r="AW177" s="14" t="s">
        <v>32</v>
      </c>
      <c r="AX177" s="14" t="s">
        <v>85</v>
      </c>
      <c r="AY177" s="250" t="s">
        <v>123</v>
      </c>
    </row>
    <row r="178" s="12" customFormat="1" ht="22.8" customHeight="1">
      <c r="A178" s="12"/>
      <c r="B178" s="198"/>
      <c r="C178" s="199"/>
      <c r="D178" s="200" t="s">
        <v>76</v>
      </c>
      <c r="E178" s="212" t="s">
        <v>189</v>
      </c>
      <c r="F178" s="212" t="s">
        <v>190</v>
      </c>
      <c r="G178" s="199"/>
      <c r="H178" s="199"/>
      <c r="I178" s="202"/>
      <c r="J178" s="213">
        <f>BK178</f>
        <v>0</v>
      </c>
      <c r="K178" s="199"/>
      <c r="L178" s="204"/>
      <c r="M178" s="205"/>
      <c r="N178" s="206"/>
      <c r="O178" s="206"/>
      <c r="P178" s="207">
        <f>SUM(P179:P184)</f>
        <v>0</v>
      </c>
      <c r="Q178" s="206"/>
      <c r="R178" s="207">
        <f>SUM(R179:R184)</f>
        <v>0</v>
      </c>
      <c r="S178" s="206"/>
      <c r="T178" s="208">
        <f>SUM(T179:T184)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9" t="s">
        <v>85</v>
      </c>
      <c r="AT178" s="210" t="s">
        <v>76</v>
      </c>
      <c r="AU178" s="210" t="s">
        <v>85</v>
      </c>
      <c r="AY178" s="209" t="s">
        <v>123</v>
      </c>
      <c r="BK178" s="211">
        <f>SUM(BK179:BK184)</f>
        <v>0</v>
      </c>
    </row>
    <row r="179" s="2" customFormat="1" ht="14.4" customHeight="1">
      <c r="A179" s="37"/>
      <c r="B179" s="38"/>
      <c r="C179" s="214" t="s">
        <v>191</v>
      </c>
      <c r="D179" s="214" t="s">
        <v>126</v>
      </c>
      <c r="E179" s="215" t="s">
        <v>192</v>
      </c>
      <c r="F179" s="216" t="s">
        <v>193</v>
      </c>
      <c r="G179" s="217" t="s">
        <v>194</v>
      </c>
      <c r="H179" s="218">
        <v>3.6480000000000001</v>
      </c>
      <c r="I179" s="219"/>
      <c r="J179" s="220">
        <f>ROUND(I179*H179,2)</f>
        <v>0</v>
      </c>
      <c r="K179" s="221"/>
      <c r="L179" s="43"/>
      <c r="M179" s="222" t="s">
        <v>1</v>
      </c>
      <c r="N179" s="223" t="s">
        <v>43</v>
      </c>
      <c r="O179" s="90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6" t="s">
        <v>130</v>
      </c>
      <c r="AT179" s="226" t="s">
        <v>126</v>
      </c>
      <c r="AU179" s="226" t="s">
        <v>131</v>
      </c>
      <c r="AY179" s="16" t="s">
        <v>123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6" t="s">
        <v>131</v>
      </c>
      <c r="BK179" s="227">
        <f>ROUND(I179*H179,2)</f>
        <v>0</v>
      </c>
      <c r="BL179" s="16" t="s">
        <v>130</v>
      </c>
      <c r="BM179" s="226" t="s">
        <v>195</v>
      </c>
    </row>
    <row r="180" s="2" customFormat="1" ht="30" customHeight="1">
      <c r="A180" s="37"/>
      <c r="B180" s="38"/>
      <c r="C180" s="214" t="s">
        <v>196</v>
      </c>
      <c r="D180" s="214" t="s">
        <v>126</v>
      </c>
      <c r="E180" s="215" t="s">
        <v>197</v>
      </c>
      <c r="F180" s="216" t="s">
        <v>198</v>
      </c>
      <c r="G180" s="217" t="s">
        <v>194</v>
      </c>
      <c r="H180" s="218">
        <v>3.6480000000000001</v>
      </c>
      <c r="I180" s="219"/>
      <c r="J180" s="220">
        <f>ROUND(I180*H180,2)</f>
        <v>0</v>
      </c>
      <c r="K180" s="221"/>
      <c r="L180" s="43"/>
      <c r="M180" s="222" t="s">
        <v>1</v>
      </c>
      <c r="N180" s="223" t="s">
        <v>43</v>
      </c>
      <c r="O180" s="90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6" t="s">
        <v>130</v>
      </c>
      <c r="AT180" s="226" t="s">
        <v>126</v>
      </c>
      <c r="AU180" s="226" t="s">
        <v>131</v>
      </c>
      <c r="AY180" s="16" t="s">
        <v>123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6" t="s">
        <v>131</v>
      </c>
      <c r="BK180" s="227">
        <f>ROUND(I180*H180,2)</f>
        <v>0</v>
      </c>
      <c r="BL180" s="16" t="s">
        <v>130</v>
      </c>
      <c r="BM180" s="226" t="s">
        <v>199</v>
      </c>
    </row>
    <row r="181" s="2" customFormat="1" ht="19.8" customHeight="1">
      <c r="A181" s="37"/>
      <c r="B181" s="38"/>
      <c r="C181" s="214" t="s">
        <v>200</v>
      </c>
      <c r="D181" s="214" t="s">
        <v>126</v>
      </c>
      <c r="E181" s="215" t="s">
        <v>201</v>
      </c>
      <c r="F181" s="216" t="s">
        <v>202</v>
      </c>
      <c r="G181" s="217" t="s">
        <v>194</v>
      </c>
      <c r="H181" s="218">
        <v>3.6480000000000001</v>
      </c>
      <c r="I181" s="219"/>
      <c r="J181" s="220">
        <f>ROUND(I181*H181,2)</f>
        <v>0</v>
      </c>
      <c r="K181" s="221"/>
      <c r="L181" s="43"/>
      <c r="M181" s="222" t="s">
        <v>1</v>
      </c>
      <c r="N181" s="223" t="s">
        <v>43</v>
      </c>
      <c r="O181" s="90"/>
      <c r="P181" s="224">
        <f>O181*H181</f>
        <v>0</v>
      </c>
      <c r="Q181" s="224">
        <v>0</v>
      </c>
      <c r="R181" s="224">
        <f>Q181*H181</f>
        <v>0</v>
      </c>
      <c r="S181" s="224">
        <v>0</v>
      </c>
      <c r="T181" s="225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6" t="s">
        <v>130</v>
      </c>
      <c r="AT181" s="226" t="s">
        <v>126</v>
      </c>
      <c r="AU181" s="226" t="s">
        <v>131</v>
      </c>
      <c r="AY181" s="16" t="s">
        <v>123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6" t="s">
        <v>131</v>
      </c>
      <c r="BK181" s="227">
        <f>ROUND(I181*H181,2)</f>
        <v>0</v>
      </c>
      <c r="BL181" s="16" t="s">
        <v>130</v>
      </c>
      <c r="BM181" s="226" t="s">
        <v>203</v>
      </c>
    </row>
    <row r="182" s="2" customFormat="1" ht="19.8" customHeight="1">
      <c r="A182" s="37"/>
      <c r="B182" s="38"/>
      <c r="C182" s="214" t="s">
        <v>204</v>
      </c>
      <c r="D182" s="214" t="s">
        <v>126</v>
      </c>
      <c r="E182" s="215" t="s">
        <v>205</v>
      </c>
      <c r="F182" s="216" t="s">
        <v>206</v>
      </c>
      <c r="G182" s="217" t="s">
        <v>194</v>
      </c>
      <c r="H182" s="218">
        <v>47.423999999999999</v>
      </c>
      <c r="I182" s="219"/>
      <c r="J182" s="220">
        <f>ROUND(I182*H182,2)</f>
        <v>0</v>
      </c>
      <c r="K182" s="221"/>
      <c r="L182" s="43"/>
      <c r="M182" s="222" t="s">
        <v>1</v>
      </c>
      <c r="N182" s="223" t="s">
        <v>43</v>
      </c>
      <c r="O182" s="90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6" t="s">
        <v>130</v>
      </c>
      <c r="AT182" s="226" t="s">
        <v>126</v>
      </c>
      <c r="AU182" s="226" t="s">
        <v>131</v>
      </c>
      <c r="AY182" s="16" t="s">
        <v>123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16" t="s">
        <v>131</v>
      </c>
      <c r="BK182" s="227">
        <f>ROUND(I182*H182,2)</f>
        <v>0</v>
      </c>
      <c r="BL182" s="16" t="s">
        <v>130</v>
      </c>
      <c r="BM182" s="226" t="s">
        <v>207</v>
      </c>
    </row>
    <row r="183" s="13" customFormat="1">
      <c r="A183" s="13"/>
      <c r="B183" s="228"/>
      <c r="C183" s="229"/>
      <c r="D183" s="230" t="s">
        <v>133</v>
      </c>
      <c r="E183" s="229"/>
      <c r="F183" s="232" t="s">
        <v>208</v>
      </c>
      <c r="G183" s="229"/>
      <c r="H183" s="233">
        <v>47.423999999999999</v>
      </c>
      <c r="I183" s="234"/>
      <c r="J183" s="229"/>
      <c r="K183" s="229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133</v>
      </c>
      <c r="AU183" s="239" t="s">
        <v>131</v>
      </c>
      <c r="AV183" s="13" t="s">
        <v>131</v>
      </c>
      <c r="AW183" s="13" t="s">
        <v>4</v>
      </c>
      <c r="AX183" s="13" t="s">
        <v>85</v>
      </c>
      <c r="AY183" s="239" t="s">
        <v>123</v>
      </c>
    </row>
    <row r="184" s="2" customFormat="1" ht="30" customHeight="1">
      <c r="A184" s="37"/>
      <c r="B184" s="38"/>
      <c r="C184" s="214" t="s">
        <v>209</v>
      </c>
      <c r="D184" s="214" t="s">
        <v>126</v>
      </c>
      <c r="E184" s="215" t="s">
        <v>210</v>
      </c>
      <c r="F184" s="216" t="s">
        <v>211</v>
      </c>
      <c r="G184" s="217" t="s">
        <v>194</v>
      </c>
      <c r="H184" s="218">
        <v>3.6480000000000001</v>
      </c>
      <c r="I184" s="219"/>
      <c r="J184" s="220">
        <f>ROUND(I184*H184,2)</f>
        <v>0</v>
      </c>
      <c r="K184" s="221"/>
      <c r="L184" s="43"/>
      <c r="M184" s="222" t="s">
        <v>1</v>
      </c>
      <c r="N184" s="223" t="s">
        <v>43</v>
      </c>
      <c r="O184" s="90"/>
      <c r="P184" s="224">
        <f>O184*H184</f>
        <v>0</v>
      </c>
      <c r="Q184" s="224">
        <v>0</v>
      </c>
      <c r="R184" s="224">
        <f>Q184*H184</f>
        <v>0</v>
      </c>
      <c r="S184" s="224">
        <v>0</v>
      </c>
      <c r="T184" s="225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6" t="s">
        <v>130</v>
      </c>
      <c r="AT184" s="226" t="s">
        <v>126</v>
      </c>
      <c r="AU184" s="226" t="s">
        <v>131</v>
      </c>
      <c r="AY184" s="16" t="s">
        <v>123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6" t="s">
        <v>131</v>
      </c>
      <c r="BK184" s="227">
        <f>ROUND(I184*H184,2)</f>
        <v>0</v>
      </c>
      <c r="BL184" s="16" t="s">
        <v>130</v>
      </c>
      <c r="BM184" s="226" t="s">
        <v>212</v>
      </c>
    </row>
    <row r="185" s="12" customFormat="1" ht="22.8" customHeight="1">
      <c r="A185" s="12"/>
      <c r="B185" s="198"/>
      <c r="C185" s="199"/>
      <c r="D185" s="200" t="s">
        <v>76</v>
      </c>
      <c r="E185" s="212" t="s">
        <v>213</v>
      </c>
      <c r="F185" s="212" t="s">
        <v>214</v>
      </c>
      <c r="G185" s="199"/>
      <c r="H185" s="199"/>
      <c r="I185" s="202"/>
      <c r="J185" s="213">
        <f>BK185</f>
        <v>0</v>
      </c>
      <c r="K185" s="199"/>
      <c r="L185" s="204"/>
      <c r="M185" s="205"/>
      <c r="N185" s="206"/>
      <c r="O185" s="206"/>
      <c r="P185" s="207">
        <f>P186</f>
        <v>0</v>
      </c>
      <c r="Q185" s="206"/>
      <c r="R185" s="207">
        <f>R186</f>
        <v>0</v>
      </c>
      <c r="S185" s="206"/>
      <c r="T185" s="208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9" t="s">
        <v>85</v>
      </c>
      <c r="AT185" s="210" t="s">
        <v>76</v>
      </c>
      <c r="AU185" s="210" t="s">
        <v>85</v>
      </c>
      <c r="AY185" s="209" t="s">
        <v>123</v>
      </c>
      <c r="BK185" s="211">
        <f>BK186</f>
        <v>0</v>
      </c>
    </row>
    <row r="186" s="2" customFormat="1" ht="19.8" customHeight="1">
      <c r="A186" s="37"/>
      <c r="B186" s="38"/>
      <c r="C186" s="214" t="s">
        <v>8</v>
      </c>
      <c r="D186" s="214" t="s">
        <v>126</v>
      </c>
      <c r="E186" s="215" t="s">
        <v>215</v>
      </c>
      <c r="F186" s="216" t="s">
        <v>216</v>
      </c>
      <c r="G186" s="217" t="s">
        <v>194</v>
      </c>
      <c r="H186" s="218">
        <v>0.20599999999999999</v>
      </c>
      <c r="I186" s="219"/>
      <c r="J186" s="220">
        <f>ROUND(I186*H186,2)</f>
        <v>0</v>
      </c>
      <c r="K186" s="221"/>
      <c r="L186" s="43"/>
      <c r="M186" s="222" t="s">
        <v>1</v>
      </c>
      <c r="N186" s="223" t="s">
        <v>43</v>
      </c>
      <c r="O186" s="90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6" t="s">
        <v>130</v>
      </c>
      <c r="AT186" s="226" t="s">
        <v>126</v>
      </c>
      <c r="AU186" s="226" t="s">
        <v>131</v>
      </c>
      <c r="AY186" s="16" t="s">
        <v>123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6" t="s">
        <v>131</v>
      </c>
      <c r="BK186" s="227">
        <f>ROUND(I186*H186,2)</f>
        <v>0</v>
      </c>
      <c r="BL186" s="16" t="s">
        <v>130</v>
      </c>
      <c r="BM186" s="226" t="s">
        <v>217</v>
      </c>
    </row>
    <row r="187" s="12" customFormat="1" ht="25.92" customHeight="1">
      <c r="A187" s="12"/>
      <c r="B187" s="198"/>
      <c r="C187" s="199"/>
      <c r="D187" s="200" t="s">
        <v>76</v>
      </c>
      <c r="E187" s="201" t="s">
        <v>218</v>
      </c>
      <c r="F187" s="201" t="s">
        <v>219</v>
      </c>
      <c r="G187" s="199"/>
      <c r="H187" s="199"/>
      <c r="I187" s="202"/>
      <c r="J187" s="203">
        <f>BK187</f>
        <v>0</v>
      </c>
      <c r="K187" s="199"/>
      <c r="L187" s="204"/>
      <c r="M187" s="205"/>
      <c r="N187" s="206"/>
      <c r="O187" s="206"/>
      <c r="P187" s="207">
        <f>P188+P208+P263</f>
        <v>0</v>
      </c>
      <c r="Q187" s="206"/>
      <c r="R187" s="207">
        <f>R188+R208+R263</f>
        <v>2.0307852225</v>
      </c>
      <c r="S187" s="206"/>
      <c r="T187" s="208">
        <f>T188+T208+T263</f>
        <v>0.91452050000000007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9" t="s">
        <v>131</v>
      </c>
      <c r="AT187" s="210" t="s">
        <v>76</v>
      </c>
      <c r="AU187" s="210" t="s">
        <v>77</v>
      </c>
      <c r="AY187" s="209" t="s">
        <v>123</v>
      </c>
      <c r="BK187" s="211">
        <f>BK188+BK208+BK263</f>
        <v>0</v>
      </c>
    </row>
    <row r="188" s="12" customFormat="1" ht="22.8" customHeight="1">
      <c r="A188" s="12"/>
      <c r="B188" s="198"/>
      <c r="C188" s="199"/>
      <c r="D188" s="200" t="s">
        <v>76</v>
      </c>
      <c r="E188" s="212" t="s">
        <v>220</v>
      </c>
      <c r="F188" s="212" t="s">
        <v>221</v>
      </c>
      <c r="G188" s="199"/>
      <c r="H188" s="199"/>
      <c r="I188" s="202"/>
      <c r="J188" s="213">
        <f>BK188</f>
        <v>0</v>
      </c>
      <c r="K188" s="199"/>
      <c r="L188" s="204"/>
      <c r="M188" s="205"/>
      <c r="N188" s="206"/>
      <c r="O188" s="206"/>
      <c r="P188" s="207">
        <f>SUM(P189:P207)</f>
        <v>0</v>
      </c>
      <c r="Q188" s="206"/>
      <c r="R188" s="207">
        <f>SUM(R189:R207)</f>
        <v>0.050151000000000001</v>
      </c>
      <c r="S188" s="206"/>
      <c r="T188" s="208">
        <f>SUM(T189:T207)</f>
        <v>0.057364500000000006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9" t="s">
        <v>131</v>
      </c>
      <c r="AT188" s="210" t="s">
        <v>76</v>
      </c>
      <c r="AU188" s="210" t="s">
        <v>85</v>
      </c>
      <c r="AY188" s="209" t="s">
        <v>123</v>
      </c>
      <c r="BK188" s="211">
        <f>SUM(BK189:BK207)</f>
        <v>0</v>
      </c>
    </row>
    <row r="189" s="2" customFormat="1" ht="14.4" customHeight="1">
      <c r="A189" s="37"/>
      <c r="B189" s="38"/>
      <c r="C189" s="214" t="s">
        <v>222</v>
      </c>
      <c r="D189" s="214" t="s">
        <v>126</v>
      </c>
      <c r="E189" s="215" t="s">
        <v>223</v>
      </c>
      <c r="F189" s="216" t="s">
        <v>224</v>
      </c>
      <c r="G189" s="217" t="s">
        <v>129</v>
      </c>
      <c r="H189" s="218">
        <v>34.350000000000001</v>
      </c>
      <c r="I189" s="219"/>
      <c r="J189" s="220">
        <f>ROUND(I189*H189,2)</f>
        <v>0</v>
      </c>
      <c r="K189" s="221"/>
      <c r="L189" s="43"/>
      <c r="M189" s="222" t="s">
        <v>1</v>
      </c>
      <c r="N189" s="223" t="s">
        <v>43</v>
      </c>
      <c r="O189" s="90"/>
      <c r="P189" s="224">
        <f>O189*H189</f>
        <v>0</v>
      </c>
      <c r="Q189" s="224">
        <v>0</v>
      </c>
      <c r="R189" s="224">
        <f>Q189*H189</f>
        <v>0</v>
      </c>
      <c r="S189" s="224">
        <v>0.00167</v>
      </c>
      <c r="T189" s="225">
        <f>S189*H189</f>
        <v>0.057364500000000006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6" t="s">
        <v>222</v>
      </c>
      <c r="AT189" s="226" t="s">
        <v>126</v>
      </c>
      <c r="AU189" s="226" t="s">
        <v>131</v>
      </c>
      <c r="AY189" s="16" t="s">
        <v>123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6" t="s">
        <v>131</v>
      </c>
      <c r="BK189" s="227">
        <f>ROUND(I189*H189,2)</f>
        <v>0</v>
      </c>
      <c r="BL189" s="16" t="s">
        <v>222</v>
      </c>
      <c r="BM189" s="226" t="s">
        <v>225</v>
      </c>
    </row>
    <row r="190" s="13" customFormat="1">
      <c r="A190" s="13"/>
      <c r="B190" s="228"/>
      <c r="C190" s="229"/>
      <c r="D190" s="230" t="s">
        <v>133</v>
      </c>
      <c r="E190" s="231" t="s">
        <v>1</v>
      </c>
      <c r="F190" s="232" t="s">
        <v>226</v>
      </c>
      <c r="G190" s="229"/>
      <c r="H190" s="233">
        <v>4.2000000000000002</v>
      </c>
      <c r="I190" s="234"/>
      <c r="J190" s="229"/>
      <c r="K190" s="229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133</v>
      </c>
      <c r="AU190" s="239" t="s">
        <v>131</v>
      </c>
      <c r="AV190" s="13" t="s">
        <v>131</v>
      </c>
      <c r="AW190" s="13" t="s">
        <v>32</v>
      </c>
      <c r="AX190" s="13" t="s">
        <v>77</v>
      </c>
      <c r="AY190" s="239" t="s">
        <v>123</v>
      </c>
    </row>
    <row r="191" s="13" customFormat="1">
      <c r="A191" s="13"/>
      <c r="B191" s="228"/>
      <c r="C191" s="229"/>
      <c r="D191" s="230" t="s">
        <v>133</v>
      </c>
      <c r="E191" s="231" t="s">
        <v>1</v>
      </c>
      <c r="F191" s="232" t="s">
        <v>227</v>
      </c>
      <c r="G191" s="229"/>
      <c r="H191" s="233">
        <v>22.5</v>
      </c>
      <c r="I191" s="234"/>
      <c r="J191" s="229"/>
      <c r="K191" s="229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133</v>
      </c>
      <c r="AU191" s="239" t="s">
        <v>131</v>
      </c>
      <c r="AV191" s="13" t="s">
        <v>131</v>
      </c>
      <c r="AW191" s="13" t="s">
        <v>32</v>
      </c>
      <c r="AX191" s="13" t="s">
        <v>77</v>
      </c>
      <c r="AY191" s="239" t="s">
        <v>123</v>
      </c>
    </row>
    <row r="192" s="13" customFormat="1">
      <c r="A192" s="13"/>
      <c r="B192" s="228"/>
      <c r="C192" s="229"/>
      <c r="D192" s="230" t="s">
        <v>133</v>
      </c>
      <c r="E192" s="231" t="s">
        <v>1</v>
      </c>
      <c r="F192" s="232" t="s">
        <v>228</v>
      </c>
      <c r="G192" s="229"/>
      <c r="H192" s="233">
        <v>4.2000000000000002</v>
      </c>
      <c r="I192" s="234"/>
      <c r="J192" s="229"/>
      <c r="K192" s="229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133</v>
      </c>
      <c r="AU192" s="239" t="s">
        <v>131</v>
      </c>
      <c r="AV192" s="13" t="s">
        <v>131</v>
      </c>
      <c r="AW192" s="13" t="s">
        <v>32</v>
      </c>
      <c r="AX192" s="13" t="s">
        <v>77</v>
      </c>
      <c r="AY192" s="239" t="s">
        <v>123</v>
      </c>
    </row>
    <row r="193" s="13" customFormat="1">
      <c r="A193" s="13"/>
      <c r="B193" s="228"/>
      <c r="C193" s="229"/>
      <c r="D193" s="230" t="s">
        <v>133</v>
      </c>
      <c r="E193" s="231" t="s">
        <v>1</v>
      </c>
      <c r="F193" s="232" t="s">
        <v>229</v>
      </c>
      <c r="G193" s="229"/>
      <c r="H193" s="233">
        <v>3.4500000000000002</v>
      </c>
      <c r="I193" s="234"/>
      <c r="J193" s="229"/>
      <c r="K193" s="229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133</v>
      </c>
      <c r="AU193" s="239" t="s">
        <v>131</v>
      </c>
      <c r="AV193" s="13" t="s">
        <v>131</v>
      </c>
      <c r="AW193" s="13" t="s">
        <v>32</v>
      </c>
      <c r="AX193" s="13" t="s">
        <v>77</v>
      </c>
      <c r="AY193" s="239" t="s">
        <v>123</v>
      </c>
    </row>
    <row r="194" s="14" customFormat="1">
      <c r="A194" s="14"/>
      <c r="B194" s="240"/>
      <c r="C194" s="241"/>
      <c r="D194" s="230" t="s">
        <v>133</v>
      </c>
      <c r="E194" s="242" t="s">
        <v>1</v>
      </c>
      <c r="F194" s="243" t="s">
        <v>138</v>
      </c>
      <c r="G194" s="241"/>
      <c r="H194" s="244">
        <v>34.350000000000001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133</v>
      </c>
      <c r="AU194" s="250" t="s">
        <v>131</v>
      </c>
      <c r="AV194" s="14" t="s">
        <v>130</v>
      </c>
      <c r="AW194" s="14" t="s">
        <v>32</v>
      </c>
      <c r="AX194" s="14" t="s">
        <v>85</v>
      </c>
      <c r="AY194" s="250" t="s">
        <v>123</v>
      </c>
    </row>
    <row r="195" s="2" customFormat="1" ht="19.8" customHeight="1">
      <c r="A195" s="37"/>
      <c r="B195" s="38"/>
      <c r="C195" s="214" t="s">
        <v>230</v>
      </c>
      <c r="D195" s="214" t="s">
        <v>126</v>
      </c>
      <c r="E195" s="215" t="s">
        <v>231</v>
      </c>
      <c r="F195" s="216" t="s">
        <v>232</v>
      </c>
      <c r="G195" s="217" t="s">
        <v>129</v>
      </c>
      <c r="H195" s="218">
        <v>34.350000000000001</v>
      </c>
      <c r="I195" s="219"/>
      <c r="J195" s="220">
        <f>ROUND(I195*H195,2)</f>
        <v>0</v>
      </c>
      <c r="K195" s="221"/>
      <c r="L195" s="43"/>
      <c r="M195" s="222" t="s">
        <v>1</v>
      </c>
      <c r="N195" s="223" t="s">
        <v>43</v>
      </c>
      <c r="O195" s="90"/>
      <c r="P195" s="224">
        <f>O195*H195</f>
        <v>0</v>
      </c>
      <c r="Q195" s="224">
        <v>0.0014599999999999999</v>
      </c>
      <c r="R195" s="224">
        <f>Q195*H195</f>
        <v>0.050151000000000001</v>
      </c>
      <c r="S195" s="224">
        <v>0</v>
      </c>
      <c r="T195" s="225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6" t="s">
        <v>222</v>
      </c>
      <c r="AT195" s="226" t="s">
        <v>126</v>
      </c>
      <c r="AU195" s="226" t="s">
        <v>131</v>
      </c>
      <c r="AY195" s="16" t="s">
        <v>123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6" t="s">
        <v>131</v>
      </c>
      <c r="BK195" s="227">
        <f>ROUND(I195*H195,2)</f>
        <v>0</v>
      </c>
      <c r="BL195" s="16" t="s">
        <v>222</v>
      </c>
      <c r="BM195" s="226" t="s">
        <v>233</v>
      </c>
    </row>
    <row r="196" s="13" customFormat="1">
      <c r="A196" s="13"/>
      <c r="B196" s="228"/>
      <c r="C196" s="229"/>
      <c r="D196" s="230" t="s">
        <v>133</v>
      </c>
      <c r="E196" s="231" t="s">
        <v>1</v>
      </c>
      <c r="F196" s="232" t="s">
        <v>226</v>
      </c>
      <c r="G196" s="229"/>
      <c r="H196" s="233">
        <v>4.2000000000000002</v>
      </c>
      <c r="I196" s="234"/>
      <c r="J196" s="229"/>
      <c r="K196" s="229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133</v>
      </c>
      <c r="AU196" s="239" t="s">
        <v>131</v>
      </c>
      <c r="AV196" s="13" t="s">
        <v>131</v>
      </c>
      <c r="AW196" s="13" t="s">
        <v>32</v>
      </c>
      <c r="AX196" s="13" t="s">
        <v>77</v>
      </c>
      <c r="AY196" s="239" t="s">
        <v>123</v>
      </c>
    </row>
    <row r="197" s="13" customFormat="1">
      <c r="A197" s="13"/>
      <c r="B197" s="228"/>
      <c r="C197" s="229"/>
      <c r="D197" s="230" t="s">
        <v>133</v>
      </c>
      <c r="E197" s="231" t="s">
        <v>1</v>
      </c>
      <c r="F197" s="232" t="s">
        <v>227</v>
      </c>
      <c r="G197" s="229"/>
      <c r="H197" s="233">
        <v>22.5</v>
      </c>
      <c r="I197" s="234"/>
      <c r="J197" s="229"/>
      <c r="K197" s="229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133</v>
      </c>
      <c r="AU197" s="239" t="s">
        <v>131</v>
      </c>
      <c r="AV197" s="13" t="s">
        <v>131</v>
      </c>
      <c r="AW197" s="13" t="s">
        <v>32</v>
      </c>
      <c r="AX197" s="13" t="s">
        <v>77</v>
      </c>
      <c r="AY197" s="239" t="s">
        <v>123</v>
      </c>
    </row>
    <row r="198" s="13" customFormat="1">
      <c r="A198" s="13"/>
      <c r="B198" s="228"/>
      <c r="C198" s="229"/>
      <c r="D198" s="230" t="s">
        <v>133</v>
      </c>
      <c r="E198" s="231" t="s">
        <v>1</v>
      </c>
      <c r="F198" s="232" t="s">
        <v>228</v>
      </c>
      <c r="G198" s="229"/>
      <c r="H198" s="233">
        <v>4.2000000000000002</v>
      </c>
      <c r="I198" s="234"/>
      <c r="J198" s="229"/>
      <c r="K198" s="229"/>
      <c r="L198" s="235"/>
      <c r="M198" s="236"/>
      <c r="N198" s="237"/>
      <c r="O198" s="237"/>
      <c r="P198" s="237"/>
      <c r="Q198" s="237"/>
      <c r="R198" s="237"/>
      <c r="S198" s="237"/>
      <c r="T198" s="23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9" t="s">
        <v>133</v>
      </c>
      <c r="AU198" s="239" t="s">
        <v>131</v>
      </c>
      <c r="AV198" s="13" t="s">
        <v>131</v>
      </c>
      <c r="AW198" s="13" t="s">
        <v>32</v>
      </c>
      <c r="AX198" s="13" t="s">
        <v>77</v>
      </c>
      <c r="AY198" s="239" t="s">
        <v>123</v>
      </c>
    </row>
    <row r="199" s="13" customFormat="1">
      <c r="A199" s="13"/>
      <c r="B199" s="228"/>
      <c r="C199" s="229"/>
      <c r="D199" s="230" t="s">
        <v>133</v>
      </c>
      <c r="E199" s="231" t="s">
        <v>1</v>
      </c>
      <c r="F199" s="232" t="s">
        <v>229</v>
      </c>
      <c r="G199" s="229"/>
      <c r="H199" s="233">
        <v>3.4500000000000002</v>
      </c>
      <c r="I199" s="234"/>
      <c r="J199" s="229"/>
      <c r="K199" s="229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133</v>
      </c>
      <c r="AU199" s="239" t="s">
        <v>131</v>
      </c>
      <c r="AV199" s="13" t="s">
        <v>131</v>
      </c>
      <c r="AW199" s="13" t="s">
        <v>32</v>
      </c>
      <c r="AX199" s="13" t="s">
        <v>77</v>
      </c>
      <c r="AY199" s="239" t="s">
        <v>123</v>
      </c>
    </row>
    <row r="200" s="14" customFormat="1">
      <c r="A200" s="14"/>
      <c r="B200" s="240"/>
      <c r="C200" s="241"/>
      <c r="D200" s="230" t="s">
        <v>133</v>
      </c>
      <c r="E200" s="242" t="s">
        <v>1</v>
      </c>
      <c r="F200" s="243" t="s">
        <v>138</v>
      </c>
      <c r="G200" s="241"/>
      <c r="H200" s="244">
        <v>34.350000000000001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133</v>
      </c>
      <c r="AU200" s="250" t="s">
        <v>131</v>
      </c>
      <c r="AV200" s="14" t="s">
        <v>130</v>
      </c>
      <c r="AW200" s="14" t="s">
        <v>32</v>
      </c>
      <c r="AX200" s="14" t="s">
        <v>85</v>
      </c>
      <c r="AY200" s="250" t="s">
        <v>123</v>
      </c>
    </row>
    <row r="201" s="2" customFormat="1" ht="19.8" customHeight="1">
      <c r="A201" s="37"/>
      <c r="B201" s="38"/>
      <c r="C201" s="214" t="s">
        <v>234</v>
      </c>
      <c r="D201" s="214" t="s">
        <v>126</v>
      </c>
      <c r="E201" s="215" t="s">
        <v>235</v>
      </c>
      <c r="F201" s="216" t="s">
        <v>236</v>
      </c>
      <c r="G201" s="217" t="s">
        <v>237</v>
      </c>
      <c r="H201" s="218">
        <v>40</v>
      </c>
      <c r="I201" s="219"/>
      <c r="J201" s="220">
        <f>ROUND(I201*H201,2)</f>
        <v>0</v>
      </c>
      <c r="K201" s="221"/>
      <c r="L201" s="43"/>
      <c r="M201" s="222" t="s">
        <v>1</v>
      </c>
      <c r="N201" s="223" t="s">
        <v>43</v>
      </c>
      <c r="O201" s="90"/>
      <c r="P201" s="224">
        <f>O201*H201</f>
        <v>0</v>
      </c>
      <c r="Q201" s="224">
        <v>0</v>
      </c>
      <c r="R201" s="224">
        <f>Q201*H201</f>
        <v>0</v>
      </c>
      <c r="S201" s="224">
        <v>0</v>
      </c>
      <c r="T201" s="225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6" t="s">
        <v>222</v>
      </c>
      <c r="AT201" s="226" t="s">
        <v>126</v>
      </c>
      <c r="AU201" s="226" t="s">
        <v>131</v>
      </c>
      <c r="AY201" s="16" t="s">
        <v>123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16" t="s">
        <v>131</v>
      </c>
      <c r="BK201" s="227">
        <f>ROUND(I201*H201,2)</f>
        <v>0</v>
      </c>
      <c r="BL201" s="16" t="s">
        <v>222</v>
      </c>
      <c r="BM201" s="226" t="s">
        <v>238</v>
      </c>
    </row>
    <row r="202" s="13" customFormat="1">
      <c r="A202" s="13"/>
      <c r="B202" s="228"/>
      <c r="C202" s="229"/>
      <c r="D202" s="230" t="s">
        <v>133</v>
      </c>
      <c r="E202" s="231" t="s">
        <v>1</v>
      </c>
      <c r="F202" s="232" t="s">
        <v>239</v>
      </c>
      <c r="G202" s="229"/>
      <c r="H202" s="233">
        <v>8</v>
      </c>
      <c r="I202" s="234"/>
      <c r="J202" s="229"/>
      <c r="K202" s="229"/>
      <c r="L202" s="235"/>
      <c r="M202" s="236"/>
      <c r="N202" s="237"/>
      <c r="O202" s="237"/>
      <c r="P202" s="237"/>
      <c r="Q202" s="237"/>
      <c r="R202" s="237"/>
      <c r="S202" s="237"/>
      <c r="T202" s="23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9" t="s">
        <v>133</v>
      </c>
      <c r="AU202" s="239" t="s">
        <v>131</v>
      </c>
      <c r="AV202" s="13" t="s">
        <v>131</v>
      </c>
      <c r="AW202" s="13" t="s">
        <v>32</v>
      </c>
      <c r="AX202" s="13" t="s">
        <v>77</v>
      </c>
      <c r="AY202" s="239" t="s">
        <v>123</v>
      </c>
    </row>
    <row r="203" s="13" customFormat="1">
      <c r="A203" s="13"/>
      <c r="B203" s="228"/>
      <c r="C203" s="229"/>
      <c r="D203" s="230" t="s">
        <v>133</v>
      </c>
      <c r="E203" s="231" t="s">
        <v>1</v>
      </c>
      <c r="F203" s="232" t="s">
        <v>240</v>
      </c>
      <c r="G203" s="229"/>
      <c r="H203" s="233">
        <v>8</v>
      </c>
      <c r="I203" s="234"/>
      <c r="J203" s="229"/>
      <c r="K203" s="229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133</v>
      </c>
      <c r="AU203" s="239" t="s">
        <v>131</v>
      </c>
      <c r="AV203" s="13" t="s">
        <v>131</v>
      </c>
      <c r="AW203" s="13" t="s">
        <v>32</v>
      </c>
      <c r="AX203" s="13" t="s">
        <v>77</v>
      </c>
      <c r="AY203" s="239" t="s">
        <v>123</v>
      </c>
    </row>
    <row r="204" s="13" customFormat="1">
      <c r="A204" s="13"/>
      <c r="B204" s="228"/>
      <c r="C204" s="229"/>
      <c r="D204" s="230" t="s">
        <v>133</v>
      </c>
      <c r="E204" s="231" t="s">
        <v>1</v>
      </c>
      <c r="F204" s="232" t="s">
        <v>241</v>
      </c>
      <c r="G204" s="229"/>
      <c r="H204" s="233">
        <v>18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9" t="s">
        <v>133</v>
      </c>
      <c r="AU204" s="239" t="s">
        <v>131</v>
      </c>
      <c r="AV204" s="13" t="s">
        <v>131</v>
      </c>
      <c r="AW204" s="13" t="s">
        <v>32</v>
      </c>
      <c r="AX204" s="13" t="s">
        <v>77</v>
      </c>
      <c r="AY204" s="239" t="s">
        <v>123</v>
      </c>
    </row>
    <row r="205" s="13" customFormat="1">
      <c r="A205" s="13"/>
      <c r="B205" s="228"/>
      <c r="C205" s="229"/>
      <c r="D205" s="230" t="s">
        <v>133</v>
      </c>
      <c r="E205" s="231" t="s">
        <v>1</v>
      </c>
      <c r="F205" s="232" t="s">
        <v>242</v>
      </c>
      <c r="G205" s="229"/>
      <c r="H205" s="233">
        <v>6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133</v>
      </c>
      <c r="AU205" s="239" t="s">
        <v>131</v>
      </c>
      <c r="AV205" s="13" t="s">
        <v>131</v>
      </c>
      <c r="AW205" s="13" t="s">
        <v>32</v>
      </c>
      <c r="AX205" s="13" t="s">
        <v>77</v>
      </c>
      <c r="AY205" s="239" t="s">
        <v>123</v>
      </c>
    </row>
    <row r="206" s="14" customFormat="1">
      <c r="A206" s="14"/>
      <c r="B206" s="240"/>
      <c r="C206" s="241"/>
      <c r="D206" s="230" t="s">
        <v>133</v>
      </c>
      <c r="E206" s="242" t="s">
        <v>1</v>
      </c>
      <c r="F206" s="243" t="s">
        <v>138</v>
      </c>
      <c r="G206" s="241"/>
      <c r="H206" s="244">
        <v>40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133</v>
      </c>
      <c r="AU206" s="250" t="s">
        <v>131</v>
      </c>
      <c r="AV206" s="14" t="s">
        <v>130</v>
      </c>
      <c r="AW206" s="14" t="s">
        <v>32</v>
      </c>
      <c r="AX206" s="14" t="s">
        <v>85</v>
      </c>
      <c r="AY206" s="250" t="s">
        <v>123</v>
      </c>
    </row>
    <row r="207" s="2" customFormat="1" ht="19.8" customHeight="1">
      <c r="A207" s="37"/>
      <c r="B207" s="38"/>
      <c r="C207" s="214" t="s">
        <v>243</v>
      </c>
      <c r="D207" s="214" t="s">
        <v>126</v>
      </c>
      <c r="E207" s="215" t="s">
        <v>244</v>
      </c>
      <c r="F207" s="216" t="s">
        <v>245</v>
      </c>
      <c r="G207" s="217" t="s">
        <v>194</v>
      </c>
      <c r="H207" s="218">
        <v>0.050000000000000003</v>
      </c>
      <c r="I207" s="219"/>
      <c r="J207" s="220">
        <f>ROUND(I207*H207,2)</f>
        <v>0</v>
      </c>
      <c r="K207" s="221"/>
      <c r="L207" s="43"/>
      <c r="M207" s="222" t="s">
        <v>1</v>
      </c>
      <c r="N207" s="223" t="s">
        <v>43</v>
      </c>
      <c r="O207" s="90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6" t="s">
        <v>222</v>
      </c>
      <c r="AT207" s="226" t="s">
        <v>126</v>
      </c>
      <c r="AU207" s="226" t="s">
        <v>131</v>
      </c>
      <c r="AY207" s="16" t="s">
        <v>123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16" t="s">
        <v>131</v>
      </c>
      <c r="BK207" s="227">
        <f>ROUND(I207*H207,2)</f>
        <v>0</v>
      </c>
      <c r="BL207" s="16" t="s">
        <v>222</v>
      </c>
      <c r="BM207" s="226" t="s">
        <v>246</v>
      </c>
    </row>
    <row r="208" s="12" customFormat="1" ht="22.8" customHeight="1">
      <c r="A208" s="12"/>
      <c r="B208" s="198"/>
      <c r="C208" s="199"/>
      <c r="D208" s="200" t="s">
        <v>76</v>
      </c>
      <c r="E208" s="212" t="s">
        <v>247</v>
      </c>
      <c r="F208" s="212" t="s">
        <v>248</v>
      </c>
      <c r="G208" s="199"/>
      <c r="H208" s="199"/>
      <c r="I208" s="202"/>
      <c r="J208" s="213">
        <f>BK208</f>
        <v>0</v>
      </c>
      <c r="K208" s="199"/>
      <c r="L208" s="204"/>
      <c r="M208" s="205"/>
      <c r="N208" s="206"/>
      <c r="O208" s="206"/>
      <c r="P208" s="207">
        <f>SUM(P209:P262)</f>
        <v>0</v>
      </c>
      <c r="Q208" s="206"/>
      <c r="R208" s="207">
        <f>SUM(R209:R262)</f>
        <v>1.9444244100000001</v>
      </c>
      <c r="S208" s="206"/>
      <c r="T208" s="208">
        <f>SUM(T209:T262)</f>
        <v>0.85715600000000003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9" t="s">
        <v>131</v>
      </c>
      <c r="AT208" s="210" t="s">
        <v>76</v>
      </c>
      <c r="AU208" s="210" t="s">
        <v>85</v>
      </c>
      <c r="AY208" s="209" t="s">
        <v>123</v>
      </c>
      <c r="BK208" s="211">
        <f>SUM(BK209:BK262)</f>
        <v>0</v>
      </c>
    </row>
    <row r="209" s="2" customFormat="1" ht="19.8" customHeight="1">
      <c r="A209" s="37"/>
      <c r="B209" s="38"/>
      <c r="C209" s="214" t="s">
        <v>249</v>
      </c>
      <c r="D209" s="214" t="s">
        <v>126</v>
      </c>
      <c r="E209" s="215" t="s">
        <v>250</v>
      </c>
      <c r="F209" s="216" t="s">
        <v>251</v>
      </c>
      <c r="G209" s="217" t="s">
        <v>237</v>
      </c>
      <c r="H209" s="218">
        <v>20</v>
      </c>
      <c r="I209" s="219"/>
      <c r="J209" s="220">
        <f>ROUND(I209*H209,2)</f>
        <v>0</v>
      </c>
      <c r="K209" s="221"/>
      <c r="L209" s="43"/>
      <c r="M209" s="222" t="s">
        <v>1</v>
      </c>
      <c r="N209" s="223" t="s">
        <v>43</v>
      </c>
      <c r="O209" s="90"/>
      <c r="P209" s="224">
        <f>O209*H209</f>
        <v>0</v>
      </c>
      <c r="Q209" s="224">
        <v>0</v>
      </c>
      <c r="R209" s="224">
        <f>Q209*H209</f>
        <v>0</v>
      </c>
      <c r="S209" s="224">
        <v>0.0050000000000000001</v>
      </c>
      <c r="T209" s="225">
        <f>S209*H209</f>
        <v>0.10000000000000001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6" t="s">
        <v>222</v>
      </c>
      <c r="AT209" s="226" t="s">
        <v>126</v>
      </c>
      <c r="AU209" s="226" t="s">
        <v>131</v>
      </c>
      <c r="AY209" s="16" t="s">
        <v>123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6" t="s">
        <v>131</v>
      </c>
      <c r="BK209" s="227">
        <f>ROUND(I209*H209,2)</f>
        <v>0</v>
      </c>
      <c r="BL209" s="16" t="s">
        <v>222</v>
      </c>
      <c r="BM209" s="226" t="s">
        <v>252</v>
      </c>
    </row>
    <row r="210" s="13" customFormat="1">
      <c r="A210" s="13"/>
      <c r="B210" s="228"/>
      <c r="C210" s="229"/>
      <c r="D210" s="230" t="s">
        <v>133</v>
      </c>
      <c r="E210" s="231" t="s">
        <v>1</v>
      </c>
      <c r="F210" s="232" t="s">
        <v>253</v>
      </c>
      <c r="G210" s="229"/>
      <c r="H210" s="233">
        <v>4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9" t="s">
        <v>133</v>
      </c>
      <c r="AU210" s="239" t="s">
        <v>131</v>
      </c>
      <c r="AV210" s="13" t="s">
        <v>131</v>
      </c>
      <c r="AW210" s="13" t="s">
        <v>32</v>
      </c>
      <c r="AX210" s="13" t="s">
        <v>77</v>
      </c>
      <c r="AY210" s="239" t="s">
        <v>123</v>
      </c>
    </row>
    <row r="211" s="13" customFormat="1">
      <c r="A211" s="13"/>
      <c r="B211" s="228"/>
      <c r="C211" s="229"/>
      <c r="D211" s="230" t="s">
        <v>133</v>
      </c>
      <c r="E211" s="231" t="s">
        <v>1</v>
      </c>
      <c r="F211" s="232" t="s">
        <v>254</v>
      </c>
      <c r="G211" s="229"/>
      <c r="H211" s="233">
        <v>4</v>
      </c>
      <c r="I211" s="234"/>
      <c r="J211" s="229"/>
      <c r="K211" s="229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133</v>
      </c>
      <c r="AU211" s="239" t="s">
        <v>131</v>
      </c>
      <c r="AV211" s="13" t="s">
        <v>131</v>
      </c>
      <c r="AW211" s="13" t="s">
        <v>32</v>
      </c>
      <c r="AX211" s="13" t="s">
        <v>77</v>
      </c>
      <c r="AY211" s="239" t="s">
        <v>123</v>
      </c>
    </row>
    <row r="212" s="13" customFormat="1">
      <c r="A212" s="13"/>
      <c r="B212" s="228"/>
      <c r="C212" s="229"/>
      <c r="D212" s="230" t="s">
        <v>133</v>
      </c>
      <c r="E212" s="231" t="s">
        <v>1</v>
      </c>
      <c r="F212" s="232" t="s">
        <v>255</v>
      </c>
      <c r="G212" s="229"/>
      <c r="H212" s="233">
        <v>9</v>
      </c>
      <c r="I212" s="234"/>
      <c r="J212" s="229"/>
      <c r="K212" s="229"/>
      <c r="L212" s="235"/>
      <c r="M212" s="236"/>
      <c r="N212" s="237"/>
      <c r="O212" s="237"/>
      <c r="P212" s="237"/>
      <c r="Q212" s="237"/>
      <c r="R212" s="237"/>
      <c r="S212" s="237"/>
      <c r="T212" s="23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9" t="s">
        <v>133</v>
      </c>
      <c r="AU212" s="239" t="s">
        <v>131</v>
      </c>
      <c r="AV212" s="13" t="s">
        <v>131</v>
      </c>
      <c r="AW212" s="13" t="s">
        <v>32</v>
      </c>
      <c r="AX212" s="13" t="s">
        <v>77</v>
      </c>
      <c r="AY212" s="239" t="s">
        <v>123</v>
      </c>
    </row>
    <row r="213" s="13" customFormat="1">
      <c r="A213" s="13"/>
      <c r="B213" s="228"/>
      <c r="C213" s="229"/>
      <c r="D213" s="230" t="s">
        <v>133</v>
      </c>
      <c r="E213" s="231" t="s">
        <v>1</v>
      </c>
      <c r="F213" s="232" t="s">
        <v>256</v>
      </c>
      <c r="G213" s="229"/>
      <c r="H213" s="233">
        <v>3</v>
      </c>
      <c r="I213" s="234"/>
      <c r="J213" s="229"/>
      <c r="K213" s="229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133</v>
      </c>
      <c r="AU213" s="239" t="s">
        <v>131</v>
      </c>
      <c r="AV213" s="13" t="s">
        <v>131</v>
      </c>
      <c r="AW213" s="13" t="s">
        <v>32</v>
      </c>
      <c r="AX213" s="13" t="s">
        <v>77</v>
      </c>
      <c r="AY213" s="239" t="s">
        <v>123</v>
      </c>
    </row>
    <row r="214" s="14" customFormat="1">
      <c r="A214" s="14"/>
      <c r="B214" s="240"/>
      <c r="C214" s="241"/>
      <c r="D214" s="230" t="s">
        <v>133</v>
      </c>
      <c r="E214" s="242" t="s">
        <v>1</v>
      </c>
      <c r="F214" s="243" t="s">
        <v>138</v>
      </c>
      <c r="G214" s="241"/>
      <c r="H214" s="244">
        <v>20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133</v>
      </c>
      <c r="AU214" s="250" t="s">
        <v>131</v>
      </c>
      <c r="AV214" s="14" t="s">
        <v>130</v>
      </c>
      <c r="AW214" s="14" t="s">
        <v>32</v>
      </c>
      <c r="AX214" s="14" t="s">
        <v>85</v>
      </c>
      <c r="AY214" s="250" t="s">
        <v>123</v>
      </c>
    </row>
    <row r="215" s="2" customFormat="1" ht="19.8" customHeight="1">
      <c r="A215" s="37"/>
      <c r="B215" s="38"/>
      <c r="C215" s="214" t="s">
        <v>7</v>
      </c>
      <c r="D215" s="214" t="s">
        <v>126</v>
      </c>
      <c r="E215" s="215" t="s">
        <v>257</v>
      </c>
      <c r="F215" s="216" t="s">
        <v>258</v>
      </c>
      <c r="G215" s="217" t="s">
        <v>141</v>
      </c>
      <c r="H215" s="218">
        <v>33.131</v>
      </c>
      <c r="I215" s="219"/>
      <c r="J215" s="220">
        <f>ROUND(I215*H215,2)</f>
        <v>0</v>
      </c>
      <c r="K215" s="221"/>
      <c r="L215" s="43"/>
      <c r="M215" s="222" t="s">
        <v>1</v>
      </c>
      <c r="N215" s="223" t="s">
        <v>43</v>
      </c>
      <c r="O215" s="90"/>
      <c r="P215" s="224">
        <f>O215*H215</f>
        <v>0</v>
      </c>
      <c r="Q215" s="224">
        <v>0.00027</v>
      </c>
      <c r="R215" s="224">
        <f>Q215*H215</f>
        <v>0.0089453699999999994</v>
      </c>
      <c r="S215" s="224">
        <v>0</v>
      </c>
      <c r="T215" s="225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6" t="s">
        <v>222</v>
      </c>
      <c r="AT215" s="226" t="s">
        <v>126</v>
      </c>
      <c r="AU215" s="226" t="s">
        <v>131</v>
      </c>
      <c r="AY215" s="16" t="s">
        <v>123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6" t="s">
        <v>131</v>
      </c>
      <c r="BK215" s="227">
        <f>ROUND(I215*H215,2)</f>
        <v>0</v>
      </c>
      <c r="BL215" s="16" t="s">
        <v>222</v>
      </c>
      <c r="BM215" s="226" t="s">
        <v>259</v>
      </c>
    </row>
    <row r="216" s="13" customFormat="1">
      <c r="A216" s="13"/>
      <c r="B216" s="228"/>
      <c r="C216" s="229"/>
      <c r="D216" s="230" t="s">
        <v>133</v>
      </c>
      <c r="E216" s="231" t="s">
        <v>1</v>
      </c>
      <c r="F216" s="232" t="s">
        <v>161</v>
      </c>
      <c r="G216" s="229"/>
      <c r="H216" s="233">
        <v>6.2999999999999998</v>
      </c>
      <c r="I216" s="234"/>
      <c r="J216" s="229"/>
      <c r="K216" s="229"/>
      <c r="L216" s="235"/>
      <c r="M216" s="236"/>
      <c r="N216" s="237"/>
      <c r="O216" s="237"/>
      <c r="P216" s="237"/>
      <c r="Q216" s="237"/>
      <c r="R216" s="237"/>
      <c r="S216" s="237"/>
      <c r="T216" s="23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9" t="s">
        <v>133</v>
      </c>
      <c r="AU216" s="239" t="s">
        <v>131</v>
      </c>
      <c r="AV216" s="13" t="s">
        <v>131</v>
      </c>
      <c r="AW216" s="13" t="s">
        <v>32</v>
      </c>
      <c r="AX216" s="13" t="s">
        <v>77</v>
      </c>
      <c r="AY216" s="239" t="s">
        <v>123</v>
      </c>
    </row>
    <row r="217" s="13" customFormat="1">
      <c r="A217" s="13"/>
      <c r="B217" s="228"/>
      <c r="C217" s="229"/>
      <c r="D217" s="230" t="s">
        <v>133</v>
      </c>
      <c r="E217" s="231" t="s">
        <v>1</v>
      </c>
      <c r="F217" s="232" t="s">
        <v>174</v>
      </c>
      <c r="G217" s="229"/>
      <c r="H217" s="233">
        <v>26.831</v>
      </c>
      <c r="I217" s="234"/>
      <c r="J217" s="229"/>
      <c r="K217" s="229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133</v>
      </c>
      <c r="AU217" s="239" t="s">
        <v>131</v>
      </c>
      <c r="AV217" s="13" t="s">
        <v>131</v>
      </c>
      <c r="AW217" s="13" t="s">
        <v>32</v>
      </c>
      <c r="AX217" s="13" t="s">
        <v>77</v>
      </c>
      <c r="AY217" s="239" t="s">
        <v>123</v>
      </c>
    </row>
    <row r="218" s="14" customFormat="1">
      <c r="A218" s="14"/>
      <c r="B218" s="240"/>
      <c r="C218" s="241"/>
      <c r="D218" s="230" t="s">
        <v>133</v>
      </c>
      <c r="E218" s="242" t="s">
        <v>1</v>
      </c>
      <c r="F218" s="243" t="s">
        <v>138</v>
      </c>
      <c r="G218" s="241"/>
      <c r="H218" s="244">
        <v>33.131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0" t="s">
        <v>133</v>
      </c>
      <c r="AU218" s="250" t="s">
        <v>131</v>
      </c>
      <c r="AV218" s="14" t="s">
        <v>130</v>
      </c>
      <c r="AW218" s="14" t="s">
        <v>32</v>
      </c>
      <c r="AX218" s="14" t="s">
        <v>85</v>
      </c>
      <c r="AY218" s="250" t="s">
        <v>123</v>
      </c>
    </row>
    <row r="219" s="2" customFormat="1" ht="19.8" customHeight="1">
      <c r="A219" s="37"/>
      <c r="B219" s="38"/>
      <c r="C219" s="251" t="s">
        <v>260</v>
      </c>
      <c r="D219" s="251" t="s">
        <v>261</v>
      </c>
      <c r="E219" s="252" t="s">
        <v>262</v>
      </c>
      <c r="F219" s="253" t="s">
        <v>263</v>
      </c>
      <c r="G219" s="254" t="s">
        <v>141</v>
      </c>
      <c r="H219" s="255">
        <v>33.131</v>
      </c>
      <c r="I219" s="256"/>
      <c r="J219" s="257">
        <f>ROUND(I219*H219,2)</f>
        <v>0</v>
      </c>
      <c r="K219" s="258"/>
      <c r="L219" s="259"/>
      <c r="M219" s="260" t="s">
        <v>1</v>
      </c>
      <c r="N219" s="261" t="s">
        <v>43</v>
      </c>
      <c r="O219" s="90"/>
      <c r="P219" s="224">
        <f>O219*H219</f>
        <v>0</v>
      </c>
      <c r="Q219" s="224">
        <v>0.03056</v>
      </c>
      <c r="R219" s="224">
        <f>Q219*H219</f>
        <v>1.0124833600000001</v>
      </c>
      <c r="S219" s="224">
        <v>0</v>
      </c>
      <c r="T219" s="225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6" t="s">
        <v>264</v>
      </c>
      <c r="AT219" s="226" t="s">
        <v>261</v>
      </c>
      <c r="AU219" s="226" t="s">
        <v>131</v>
      </c>
      <c r="AY219" s="16" t="s">
        <v>123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6" t="s">
        <v>131</v>
      </c>
      <c r="BK219" s="227">
        <f>ROUND(I219*H219,2)</f>
        <v>0</v>
      </c>
      <c r="BL219" s="16" t="s">
        <v>222</v>
      </c>
      <c r="BM219" s="226" t="s">
        <v>265</v>
      </c>
    </row>
    <row r="220" s="13" customFormat="1">
      <c r="A220" s="13"/>
      <c r="B220" s="228"/>
      <c r="C220" s="229"/>
      <c r="D220" s="230" t="s">
        <v>133</v>
      </c>
      <c r="E220" s="231" t="s">
        <v>1</v>
      </c>
      <c r="F220" s="232" t="s">
        <v>161</v>
      </c>
      <c r="G220" s="229"/>
      <c r="H220" s="233">
        <v>6.2999999999999998</v>
      </c>
      <c r="I220" s="234"/>
      <c r="J220" s="229"/>
      <c r="K220" s="229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133</v>
      </c>
      <c r="AU220" s="239" t="s">
        <v>131</v>
      </c>
      <c r="AV220" s="13" t="s">
        <v>131</v>
      </c>
      <c r="AW220" s="13" t="s">
        <v>32</v>
      </c>
      <c r="AX220" s="13" t="s">
        <v>77</v>
      </c>
      <c r="AY220" s="239" t="s">
        <v>123</v>
      </c>
    </row>
    <row r="221" s="13" customFormat="1">
      <c r="A221" s="13"/>
      <c r="B221" s="228"/>
      <c r="C221" s="229"/>
      <c r="D221" s="230" t="s">
        <v>133</v>
      </c>
      <c r="E221" s="231" t="s">
        <v>1</v>
      </c>
      <c r="F221" s="232" t="s">
        <v>174</v>
      </c>
      <c r="G221" s="229"/>
      <c r="H221" s="233">
        <v>26.831</v>
      </c>
      <c r="I221" s="234"/>
      <c r="J221" s="229"/>
      <c r="K221" s="229"/>
      <c r="L221" s="235"/>
      <c r="M221" s="236"/>
      <c r="N221" s="237"/>
      <c r="O221" s="237"/>
      <c r="P221" s="237"/>
      <c r="Q221" s="237"/>
      <c r="R221" s="237"/>
      <c r="S221" s="237"/>
      <c r="T221" s="23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9" t="s">
        <v>133</v>
      </c>
      <c r="AU221" s="239" t="s">
        <v>131</v>
      </c>
      <c r="AV221" s="13" t="s">
        <v>131</v>
      </c>
      <c r="AW221" s="13" t="s">
        <v>32</v>
      </c>
      <c r="AX221" s="13" t="s">
        <v>77</v>
      </c>
      <c r="AY221" s="239" t="s">
        <v>123</v>
      </c>
    </row>
    <row r="222" s="14" customFormat="1">
      <c r="A222" s="14"/>
      <c r="B222" s="240"/>
      <c r="C222" s="241"/>
      <c r="D222" s="230" t="s">
        <v>133</v>
      </c>
      <c r="E222" s="242" t="s">
        <v>1</v>
      </c>
      <c r="F222" s="243" t="s">
        <v>138</v>
      </c>
      <c r="G222" s="241"/>
      <c r="H222" s="244">
        <v>33.131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0" t="s">
        <v>133</v>
      </c>
      <c r="AU222" s="250" t="s">
        <v>131</v>
      </c>
      <c r="AV222" s="14" t="s">
        <v>130</v>
      </c>
      <c r="AW222" s="14" t="s">
        <v>32</v>
      </c>
      <c r="AX222" s="14" t="s">
        <v>85</v>
      </c>
      <c r="AY222" s="250" t="s">
        <v>123</v>
      </c>
    </row>
    <row r="223" s="2" customFormat="1" ht="19.8" customHeight="1">
      <c r="A223" s="37"/>
      <c r="B223" s="38"/>
      <c r="C223" s="214" t="s">
        <v>266</v>
      </c>
      <c r="D223" s="214" t="s">
        <v>126</v>
      </c>
      <c r="E223" s="215" t="s">
        <v>267</v>
      </c>
      <c r="F223" s="216" t="s">
        <v>268</v>
      </c>
      <c r="G223" s="217" t="s">
        <v>141</v>
      </c>
      <c r="H223" s="218">
        <v>15.458</v>
      </c>
      <c r="I223" s="219"/>
      <c r="J223" s="220">
        <f>ROUND(I223*H223,2)</f>
        <v>0</v>
      </c>
      <c r="K223" s="221"/>
      <c r="L223" s="43"/>
      <c r="M223" s="222" t="s">
        <v>1</v>
      </c>
      <c r="N223" s="223" t="s">
        <v>43</v>
      </c>
      <c r="O223" s="90"/>
      <c r="P223" s="224">
        <f>O223*H223</f>
        <v>0</v>
      </c>
      <c r="Q223" s="224">
        <v>0.00025999999999999998</v>
      </c>
      <c r="R223" s="224">
        <f>Q223*H223</f>
        <v>0.0040190799999999995</v>
      </c>
      <c r="S223" s="224">
        <v>0</v>
      </c>
      <c r="T223" s="225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6" t="s">
        <v>222</v>
      </c>
      <c r="AT223" s="226" t="s">
        <v>126</v>
      </c>
      <c r="AU223" s="226" t="s">
        <v>131</v>
      </c>
      <c r="AY223" s="16" t="s">
        <v>123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6" t="s">
        <v>131</v>
      </c>
      <c r="BK223" s="227">
        <f>ROUND(I223*H223,2)</f>
        <v>0</v>
      </c>
      <c r="BL223" s="16" t="s">
        <v>222</v>
      </c>
      <c r="BM223" s="226" t="s">
        <v>269</v>
      </c>
    </row>
    <row r="224" s="13" customFormat="1">
      <c r="A224" s="13"/>
      <c r="B224" s="228"/>
      <c r="C224" s="229"/>
      <c r="D224" s="230" t="s">
        <v>133</v>
      </c>
      <c r="E224" s="231" t="s">
        <v>1</v>
      </c>
      <c r="F224" s="232" t="s">
        <v>167</v>
      </c>
      <c r="G224" s="229"/>
      <c r="H224" s="233">
        <v>7.3499999999999996</v>
      </c>
      <c r="I224" s="234"/>
      <c r="J224" s="229"/>
      <c r="K224" s="229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133</v>
      </c>
      <c r="AU224" s="239" t="s">
        <v>131</v>
      </c>
      <c r="AV224" s="13" t="s">
        <v>131</v>
      </c>
      <c r="AW224" s="13" t="s">
        <v>32</v>
      </c>
      <c r="AX224" s="13" t="s">
        <v>77</v>
      </c>
      <c r="AY224" s="239" t="s">
        <v>123</v>
      </c>
    </row>
    <row r="225" s="13" customFormat="1">
      <c r="A225" s="13"/>
      <c r="B225" s="228"/>
      <c r="C225" s="229"/>
      <c r="D225" s="230" t="s">
        <v>133</v>
      </c>
      <c r="E225" s="231" t="s">
        <v>1</v>
      </c>
      <c r="F225" s="232" t="s">
        <v>176</v>
      </c>
      <c r="G225" s="229"/>
      <c r="H225" s="233">
        <v>8.1080000000000005</v>
      </c>
      <c r="I225" s="234"/>
      <c r="J225" s="229"/>
      <c r="K225" s="229"/>
      <c r="L225" s="235"/>
      <c r="M225" s="236"/>
      <c r="N225" s="237"/>
      <c r="O225" s="237"/>
      <c r="P225" s="237"/>
      <c r="Q225" s="237"/>
      <c r="R225" s="237"/>
      <c r="S225" s="237"/>
      <c r="T225" s="23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9" t="s">
        <v>133</v>
      </c>
      <c r="AU225" s="239" t="s">
        <v>131</v>
      </c>
      <c r="AV225" s="13" t="s">
        <v>131</v>
      </c>
      <c r="AW225" s="13" t="s">
        <v>32</v>
      </c>
      <c r="AX225" s="13" t="s">
        <v>77</v>
      </c>
      <c r="AY225" s="239" t="s">
        <v>123</v>
      </c>
    </row>
    <row r="226" s="14" customFormat="1">
      <c r="A226" s="14"/>
      <c r="B226" s="240"/>
      <c r="C226" s="241"/>
      <c r="D226" s="230" t="s">
        <v>133</v>
      </c>
      <c r="E226" s="242" t="s">
        <v>1</v>
      </c>
      <c r="F226" s="243" t="s">
        <v>138</v>
      </c>
      <c r="G226" s="241"/>
      <c r="H226" s="244">
        <v>15.458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133</v>
      </c>
      <c r="AU226" s="250" t="s">
        <v>131</v>
      </c>
      <c r="AV226" s="14" t="s">
        <v>130</v>
      </c>
      <c r="AW226" s="14" t="s">
        <v>32</v>
      </c>
      <c r="AX226" s="14" t="s">
        <v>85</v>
      </c>
      <c r="AY226" s="250" t="s">
        <v>123</v>
      </c>
    </row>
    <row r="227" s="2" customFormat="1" ht="19.8" customHeight="1">
      <c r="A227" s="37"/>
      <c r="B227" s="38"/>
      <c r="C227" s="251" t="s">
        <v>270</v>
      </c>
      <c r="D227" s="251" t="s">
        <v>261</v>
      </c>
      <c r="E227" s="252" t="s">
        <v>271</v>
      </c>
      <c r="F227" s="253" t="s">
        <v>272</v>
      </c>
      <c r="G227" s="254" t="s">
        <v>141</v>
      </c>
      <c r="H227" s="255">
        <v>15.458</v>
      </c>
      <c r="I227" s="256"/>
      <c r="J227" s="257">
        <f>ROUND(I227*H227,2)</f>
        <v>0</v>
      </c>
      <c r="K227" s="258"/>
      <c r="L227" s="259"/>
      <c r="M227" s="260" t="s">
        <v>1</v>
      </c>
      <c r="N227" s="261" t="s">
        <v>43</v>
      </c>
      <c r="O227" s="90"/>
      <c r="P227" s="224">
        <f>O227*H227</f>
        <v>0</v>
      </c>
      <c r="Q227" s="224">
        <v>0.0287</v>
      </c>
      <c r="R227" s="224">
        <f>Q227*H227</f>
        <v>0.4436446</v>
      </c>
      <c r="S227" s="224">
        <v>0</v>
      </c>
      <c r="T227" s="225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6" t="s">
        <v>264</v>
      </c>
      <c r="AT227" s="226" t="s">
        <v>261</v>
      </c>
      <c r="AU227" s="226" t="s">
        <v>131</v>
      </c>
      <c r="AY227" s="16" t="s">
        <v>123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16" t="s">
        <v>131</v>
      </c>
      <c r="BK227" s="227">
        <f>ROUND(I227*H227,2)</f>
        <v>0</v>
      </c>
      <c r="BL227" s="16" t="s">
        <v>222</v>
      </c>
      <c r="BM227" s="226" t="s">
        <v>273</v>
      </c>
    </row>
    <row r="228" s="13" customFormat="1">
      <c r="A228" s="13"/>
      <c r="B228" s="228"/>
      <c r="C228" s="229"/>
      <c r="D228" s="230" t="s">
        <v>133</v>
      </c>
      <c r="E228" s="231" t="s">
        <v>1</v>
      </c>
      <c r="F228" s="232" t="s">
        <v>167</v>
      </c>
      <c r="G228" s="229"/>
      <c r="H228" s="233">
        <v>7.3499999999999996</v>
      </c>
      <c r="I228" s="234"/>
      <c r="J228" s="229"/>
      <c r="K228" s="229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133</v>
      </c>
      <c r="AU228" s="239" t="s">
        <v>131</v>
      </c>
      <c r="AV228" s="13" t="s">
        <v>131</v>
      </c>
      <c r="AW228" s="13" t="s">
        <v>32</v>
      </c>
      <c r="AX228" s="13" t="s">
        <v>77</v>
      </c>
      <c r="AY228" s="239" t="s">
        <v>123</v>
      </c>
    </row>
    <row r="229" s="13" customFormat="1">
      <c r="A229" s="13"/>
      <c r="B229" s="228"/>
      <c r="C229" s="229"/>
      <c r="D229" s="230" t="s">
        <v>133</v>
      </c>
      <c r="E229" s="231" t="s">
        <v>1</v>
      </c>
      <c r="F229" s="232" t="s">
        <v>176</v>
      </c>
      <c r="G229" s="229"/>
      <c r="H229" s="233">
        <v>8.1080000000000005</v>
      </c>
      <c r="I229" s="234"/>
      <c r="J229" s="229"/>
      <c r="K229" s="229"/>
      <c r="L229" s="235"/>
      <c r="M229" s="236"/>
      <c r="N229" s="237"/>
      <c r="O229" s="237"/>
      <c r="P229" s="237"/>
      <c r="Q229" s="237"/>
      <c r="R229" s="237"/>
      <c r="S229" s="237"/>
      <c r="T229" s="23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9" t="s">
        <v>133</v>
      </c>
      <c r="AU229" s="239" t="s">
        <v>131</v>
      </c>
      <c r="AV229" s="13" t="s">
        <v>131</v>
      </c>
      <c r="AW229" s="13" t="s">
        <v>32</v>
      </c>
      <c r="AX229" s="13" t="s">
        <v>77</v>
      </c>
      <c r="AY229" s="239" t="s">
        <v>123</v>
      </c>
    </row>
    <row r="230" s="14" customFormat="1">
      <c r="A230" s="14"/>
      <c r="B230" s="240"/>
      <c r="C230" s="241"/>
      <c r="D230" s="230" t="s">
        <v>133</v>
      </c>
      <c r="E230" s="242" t="s">
        <v>1</v>
      </c>
      <c r="F230" s="243" t="s">
        <v>138</v>
      </c>
      <c r="G230" s="241"/>
      <c r="H230" s="244">
        <v>15.458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0" t="s">
        <v>133</v>
      </c>
      <c r="AU230" s="250" t="s">
        <v>131</v>
      </c>
      <c r="AV230" s="14" t="s">
        <v>130</v>
      </c>
      <c r="AW230" s="14" t="s">
        <v>32</v>
      </c>
      <c r="AX230" s="14" t="s">
        <v>85</v>
      </c>
      <c r="AY230" s="250" t="s">
        <v>123</v>
      </c>
    </row>
    <row r="231" s="2" customFormat="1" ht="50.4" customHeight="1">
      <c r="A231" s="37"/>
      <c r="B231" s="38"/>
      <c r="C231" s="214" t="s">
        <v>274</v>
      </c>
      <c r="D231" s="214" t="s">
        <v>126</v>
      </c>
      <c r="E231" s="215" t="s">
        <v>275</v>
      </c>
      <c r="F231" s="216" t="s">
        <v>276</v>
      </c>
      <c r="G231" s="217" t="s">
        <v>141</v>
      </c>
      <c r="H231" s="218">
        <v>11.08</v>
      </c>
      <c r="I231" s="219"/>
      <c r="J231" s="220">
        <f>ROUND(I231*H231,2)</f>
        <v>0</v>
      </c>
      <c r="K231" s="221"/>
      <c r="L231" s="43"/>
      <c r="M231" s="222" t="s">
        <v>1</v>
      </c>
      <c r="N231" s="223" t="s">
        <v>43</v>
      </c>
      <c r="O231" s="90"/>
      <c r="P231" s="224">
        <f>O231*H231</f>
        <v>0</v>
      </c>
      <c r="Q231" s="224">
        <v>0</v>
      </c>
      <c r="R231" s="224">
        <f>Q231*H231</f>
        <v>0</v>
      </c>
      <c r="S231" s="224">
        <v>0.030700000000000002</v>
      </c>
      <c r="T231" s="225">
        <f>S231*H231</f>
        <v>0.34015600000000001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6" t="s">
        <v>222</v>
      </c>
      <c r="AT231" s="226" t="s">
        <v>126</v>
      </c>
      <c r="AU231" s="226" t="s">
        <v>131</v>
      </c>
      <c r="AY231" s="16" t="s">
        <v>123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6" t="s">
        <v>131</v>
      </c>
      <c r="BK231" s="227">
        <f>ROUND(I231*H231,2)</f>
        <v>0</v>
      </c>
      <c r="BL231" s="16" t="s">
        <v>222</v>
      </c>
      <c r="BM231" s="226" t="s">
        <v>277</v>
      </c>
    </row>
    <row r="232" s="13" customFormat="1">
      <c r="A232" s="13"/>
      <c r="B232" s="228"/>
      <c r="C232" s="229"/>
      <c r="D232" s="230" t="s">
        <v>133</v>
      </c>
      <c r="E232" s="231" t="s">
        <v>1</v>
      </c>
      <c r="F232" s="232" t="s">
        <v>278</v>
      </c>
      <c r="G232" s="229"/>
      <c r="H232" s="233">
        <v>11.08</v>
      </c>
      <c r="I232" s="234"/>
      <c r="J232" s="229"/>
      <c r="K232" s="229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133</v>
      </c>
      <c r="AU232" s="239" t="s">
        <v>131</v>
      </c>
      <c r="AV232" s="13" t="s">
        <v>131</v>
      </c>
      <c r="AW232" s="13" t="s">
        <v>32</v>
      </c>
      <c r="AX232" s="13" t="s">
        <v>85</v>
      </c>
      <c r="AY232" s="239" t="s">
        <v>123</v>
      </c>
    </row>
    <row r="233" s="2" customFormat="1" ht="19.8" customHeight="1">
      <c r="A233" s="37"/>
      <c r="B233" s="38"/>
      <c r="C233" s="214" t="s">
        <v>279</v>
      </c>
      <c r="D233" s="214" t="s">
        <v>126</v>
      </c>
      <c r="E233" s="215" t="s">
        <v>280</v>
      </c>
      <c r="F233" s="216" t="s">
        <v>281</v>
      </c>
      <c r="G233" s="217" t="s">
        <v>129</v>
      </c>
      <c r="H233" s="218">
        <v>128.15000000000001</v>
      </c>
      <c r="I233" s="219"/>
      <c r="J233" s="220">
        <f>ROUND(I233*H233,2)</f>
        <v>0</v>
      </c>
      <c r="K233" s="221"/>
      <c r="L233" s="43"/>
      <c r="M233" s="222" t="s">
        <v>1</v>
      </c>
      <c r="N233" s="223" t="s">
        <v>43</v>
      </c>
      <c r="O233" s="90"/>
      <c r="P233" s="224">
        <f>O233*H233</f>
        <v>0</v>
      </c>
      <c r="Q233" s="224">
        <v>0.00027999999999999998</v>
      </c>
      <c r="R233" s="224">
        <f>Q233*H233</f>
        <v>0.035881999999999997</v>
      </c>
      <c r="S233" s="224">
        <v>0</v>
      </c>
      <c r="T233" s="225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6" t="s">
        <v>222</v>
      </c>
      <c r="AT233" s="226" t="s">
        <v>126</v>
      </c>
      <c r="AU233" s="226" t="s">
        <v>131</v>
      </c>
      <c r="AY233" s="16" t="s">
        <v>123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16" t="s">
        <v>131</v>
      </c>
      <c r="BK233" s="227">
        <f>ROUND(I233*H233,2)</f>
        <v>0</v>
      </c>
      <c r="BL233" s="16" t="s">
        <v>222</v>
      </c>
      <c r="BM233" s="226" t="s">
        <v>282</v>
      </c>
    </row>
    <row r="234" s="13" customFormat="1">
      <c r="A234" s="13"/>
      <c r="B234" s="228"/>
      <c r="C234" s="229"/>
      <c r="D234" s="230" t="s">
        <v>133</v>
      </c>
      <c r="E234" s="231" t="s">
        <v>1</v>
      </c>
      <c r="F234" s="232" t="s">
        <v>283</v>
      </c>
      <c r="G234" s="229"/>
      <c r="H234" s="233">
        <v>128.15000000000001</v>
      </c>
      <c r="I234" s="234"/>
      <c r="J234" s="229"/>
      <c r="K234" s="229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133</v>
      </c>
      <c r="AU234" s="239" t="s">
        <v>131</v>
      </c>
      <c r="AV234" s="13" t="s">
        <v>131</v>
      </c>
      <c r="AW234" s="13" t="s">
        <v>32</v>
      </c>
      <c r="AX234" s="13" t="s">
        <v>85</v>
      </c>
      <c r="AY234" s="239" t="s">
        <v>123</v>
      </c>
    </row>
    <row r="235" s="2" customFormat="1" ht="19.8" customHeight="1">
      <c r="A235" s="37"/>
      <c r="B235" s="38"/>
      <c r="C235" s="214" t="s">
        <v>284</v>
      </c>
      <c r="D235" s="214" t="s">
        <v>126</v>
      </c>
      <c r="E235" s="215" t="s">
        <v>285</v>
      </c>
      <c r="F235" s="216" t="s">
        <v>286</v>
      </c>
      <c r="G235" s="217" t="s">
        <v>237</v>
      </c>
      <c r="H235" s="218">
        <v>10</v>
      </c>
      <c r="I235" s="219"/>
      <c r="J235" s="220">
        <f>ROUND(I235*H235,2)</f>
        <v>0</v>
      </c>
      <c r="K235" s="221"/>
      <c r="L235" s="43"/>
      <c r="M235" s="222" t="s">
        <v>1</v>
      </c>
      <c r="N235" s="223" t="s">
        <v>43</v>
      </c>
      <c r="O235" s="90"/>
      <c r="P235" s="224">
        <f>O235*H235</f>
        <v>0</v>
      </c>
      <c r="Q235" s="224">
        <v>0.00025999999999999998</v>
      </c>
      <c r="R235" s="224">
        <f>Q235*H235</f>
        <v>0.0025999999999999999</v>
      </c>
      <c r="S235" s="224">
        <v>0</v>
      </c>
      <c r="T235" s="225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6" t="s">
        <v>222</v>
      </c>
      <c r="AT235" s="226" t="s">
        <v>126</v>
      </c>
      <c r="AU235" s="226" t="s">
        <v>131</v>
      </c>
      <c r="AY235" s="16" t="s">
        <v>123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6" t="s">
        <v>131</v>
      </c>
      <c r="BK235" s="227">
        <f>ROUND(I235*H235,2)</f>
        <v>0</v>
      </c>
      <c r="BL235" s="16" t="s">
        <v>222</v>
      </c>
      <c r="BM235" s="226" t="s">
        <v>287</v>
      </c>
    </row>
    <row r="236" s="13" customFormat="1">
      <c r="A236" s="13"/>
      <c r="B236" s="228"/>
      <c r="C236" s="229"/>
      <c r="D236" s="230" t="s">
        <v>133</v>
      </c>
      <c r="E236" s="231" t="s">
        <v>1</v>
      </c>
      <c r="F236" s="232" t="s">
        <v>288</v>
      </c>
      <c r="G236" s="229"/>
      <c r="H236" s="233">
        <v>10</v>
      </c>
      <c r="I236" s="234"/>
      <c r="J236" s="229"/>
      <c r="K236" s="229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133</v>
      </c>
      <c r="AU236" s="239" t="s">
        <v>131</v>
      </c>
      <c r="AV236" s="13" t="s">
        <v>131</v>
      </c>
      <c r="AW236" s="13" t="s">
        <v>32</v>
      </c>
      <c r="AX236" s="13" t="s">
        <v>85</v>
      </c>
      <c r="AY236" s="239" t="s">
        <v>123</v>
      </c>
    </row>
    <row r="237" s="2" customFormat="1" ht="19.8" customHeight="1">
      <c r="A237" s="37"/>
      <c r="B237" s="38"/>
      <c r="C237" s="251" t="s">
        <v>289</v>
      </c>
      <c r="D237" s="251" t="s">
        <v>261</v>
      </c>
      <c r="E237" s="252" t="s">
        <v>290</v>
      </c>
      <c r="F237" s="253" t="s">
        <v>291</v>
      </c>
      <c r="G237" s="254" t="s">
        <v>237</v>
      </c>
      <c r="H237" s="255">
        <v>10</v>
      </c>
      <c r="I237" s="256"/>
      <c r="J237" s="257">
        <f>ROUND(I237*H237,2)</f>
        <v>0</v>
      </c>
      <c r="K237" s="258"/>
      <c r="L237" s="259"/>
      <c r="M237" s="260" t="s">
        <v>1</v>
      </c>
      <c r="N237" s="261" t="s">
        <v>43</v>
      </c>
      <c r="O237" s="90"/>
      <c r="P237" s="224">
        <f>O237*H237</f>
        <v>0</v>
      </c>
      <c r="Q237" s="224">
        <v>0.032500000000000001</v>
      </c>
      <c r="R237" s="224">
        <f>Q237*H237</f>
        <v>0.32500000000000001</v>
      </c>
      <c r="S237" s="224">
        <v>0</v>
      </c>
      <c r="T237" s="225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6" t="s">
        <v>264</v>
      </c>
      <c r="AT237" s="226" t="s">
        <v>261</v>
      </c>
      <c r="AU237" s="226" t="s">
        <v>131</v>
      </c>
      <c r="AY237" s="16" t="s">
        <v>123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6" t="s">
        <v>131</v>
      </c>
      <c r="BK237" s="227">
        <f>ROUND(I237*H237,2)</f>
        <v>0</v>
      </c>
      <c r="BL237" s="16" t="s">
        <v>222</v>
      </c>
      <c r="BM237" s="226" t="s">
        <v>292</v>
      </c>
    </row>
    <row r="238" s="13" customFormat="1">
      <c r="A238" s="13"/>
      <c r="B238" s="228"/>
      <c r="C238" s="229"/>
      <c r="D238" s="230" t="s">
        <v>133</v>
      </c>
      <c r="E238" s="231" t="s">
        <v>1</v>
      </c>
      <c r="F238" s="232" t="s">
        <v>288</v>
      </c>
      <c r="G238" s="229"/>
      <c r="H238" s="233">
        <v>10</v>
      </c>
      <c r="I238" s="234"/>
      <c r="J238" s="229"/>
      <c r="K238" s="229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133</v>
      </c>
      <c r="AU238" s="239" t="s">
        <v>131</v>
      </c>
      <c r="AV238" s="13" t="s">
        <v>131</v>
      </c>
      <c r="AW238" s="13" t="s">
        <v>32</v>
      </c>
      <c r="AX238" s="13" t="s">
        <v>85</v>
      </c>
      <c r="AY238" s="239" t="s">
        <v>123</v>
      </c>
    </row>
    <row r="239" s="2" customFormat="1" ht="14.4" customHeight="1">
      <c r="A239" s="37"/>
      <c r="B239" s="38"/>
      <c r="C239" s="251" t="s">
        <v>293</v>
      </c>
      <c r="D239" s="251" t="s">
        <v>261</v>
      </c>
      <c r="E239" s="252" t="s">
        <v>294</v>
      </c>
      <c r="F239" s="253" t="s">
        <v>295</v>
      </c>
      <c r="G239" s="254" t="s">
        <v>237</v>
      </c>
      <c r="H239" s="255">
        <v>10</v>
      </c>
      <c r="I239" s="256"/>
      <c r="J239" s="257">
        <f>ROUND(I239*H239,2)</f>
        <v>0</v>
      </c>
      <c r="K239" s="258"/>
      <c r="L239" s="259"/>
      <c r="M239" s="260" t="s">
        <v>1</v>
      </c>
      <c r="N239" s="261" t="s">
        <v>43</v>
      </c>
      <c r="O239" s="90"/>
      <c r="P239" s="224">
        <f>O239*H239</f>
        <v>0</v>
      </c>
      <c r="Q239" s="224">
        <v>0.00064000000000000005</v>
      </c>
      <c r="R239" s="224">
        <f>Q239*H239</f>
        <v>0.0064000000000000003</v>
      </c>
      <c r="S239" s="224">
        <v>0</v>
      </c>
      <c r="T239" s="225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6" t="s">
        <v>264</v>
      </c>
      <c r="AT239" s="226" t="s">
        <v>261</v>
      </c>
      <c r="AU239" s="226" t="s">
        <v>131</v>
      </c>
      <c r="AY239" s="16" t="s">
        <v>123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6" t="s">
        <v>131</v>
      </c>
      <c r="BK239" s="227">
        <f>ROUND(I239*H239,2)</f>
        <v>0</v>
      </c>
      <c r="BL239" s="16" t="s">
        <v>222</v>
      </c>
      <c r="BM239" s="226" t="s">
        <v>296</v>
      </c>
    </row>
    <row r="240" s="13" customFormat="1">
      <c r="A240" s="13"/>
      <c r="B240" s="228"/>
      <c r="C240" s="229"/>
      <c r="D240" s="230" t="s">
        <v>133</v>
      </c>
      <c r="E240" s="231" t="s">
        <v>1</v>
      </c>
      <c r="F240" s="232" t="s">
        <v>297</v>
      </c>
      <c r="G240" s="229"/>
      <c r="H240" s="233">
        <v>10</v>
      </c>
      <c r="I240" s="234"/>
      <c r="J240" s="229"/>
      <c r="K240" s="229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133</v>
      </c>
      <c r="AU240" s="239" t="s">
        <v>131</v>
      </c>
      <c r="AV240" s="13" t="s">
        <v>131</v>
      </c>
      <c r="AW240" s="13" t="s">
        <v>32</v>
      </c>
      <c r="AX240" s="13" t="s">
        <v>85</v>
      </c>
      <c r="AY240" s="239" t="s">
        <v>123</v>
      </c>
    </row>
    <row r="241" s="2" customFormat="1" ht="14.4" customHeight="1">
      <c r="A241" s="37"/>
      <c r="B241" s="38"/>
      <c r="C241" s="214" t="s">
        <v>298</v>
      </c>
      <c r="D241" s="214" t="s">
        <v>126</v>
      </c>
      <c r="E241" s="215" t="s">
        <v>299</v>
      </c>
      <c r="F241" s="216" t="s">
        <v>300</v>
      </c>
      <c r="G241" s="217" t="s">
        <v>237</v>
      </c>
      <c r="H241" s="218">
        <v>10</v>
      </c>
      <c r="I241" s="219"/>
      <c r="J241" s="220">
        <f>ROUND(I241*H241,2)</f>
        <v>0</v>
      </c>
      <c r="K241" s="221"/>
      <c r="L241" s="43"/>
      <c r="M241" s="222" t="s">
        <v>1</v>
      </c>
      <c r="N241" s="223" t="s">
        <v>43</v>
      </c>
      <c r="O241" s="90"/>
      <c r="P241" s="224">
        <f>O241*H241</f>
        <v>0</v>
      </c>
      <c r="Q241" s="224">
        <v>0</v>
      </c>
      <c r="R241" s="224">
        <f>Q241*H241</f>
        <v>0</v>
      </c>
      <c r="S241" s="224">
        <v>0.041700000000000001</v>
      </c>
      <c r="T241" s="225">
        <f>S241*H241</f>
        <v>0.41700000000000004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6" t="s">
        <v>222</v>
      </c>
      <c r="AT241" s="226" t="s">
        <v>126</v>
      </c>
      <c r="AU241" s="226" t="s">
        <v>131</v>
      </c>
      <c r="AY241" s="16" t="s">
        <v>123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6" t="s">
        <v>131</v>
      </c>
      <c r="BK241" s="227">
        <f>ROUND(I241*H241,2)</f>
        <v>0</v>
      </c>
      <c r="BL241" s="16" t="s">
        <v>222</v>
      </c>
      <c r="BM241" s="226" t="s">
        <v>301</v>
      </c>
    </row>
    <row r="242" s="13" customFormat="1">
      <c r="A242" s="13"/>
      <c r="B242" s="228"/>
      <c r="C242" s="229"/>
      <c r="D242" s="230" t="s">
        <v>133</v>
      </c>
      <c r="E242" s="231" t="s">
        <v>1</v>
      </c>
      <c r="F242" s="232" t="s">
        <v>288</v>
      </c>
      <c r="G242" s="229"/>
      <c r="H242" s="233">
        <v>10</v>
      </c>
      <c r="I242" s="234"/>
      <c r="J242" s="229"/>
      <c r="K242" s="229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133</v>
      </c>
      <c r="AU242" s="239" t="s">
        <v>131</v>
      </c>
      <c r="AV242" s="13" t="s">
        <v>131</v>
      </c>
      <c r="AW242" s="13" t="s">
        <v>32</v>
      </c>
      <c r="AX242" s="13" t="s">
        <v>85</v>
      </c>
      <c r="AY242" s="239" t="s">
        <v>123</v>
      </c>
    </row>
    <row r="243" s="2" customFormat="1" ht="19.8" customHeight="1">
      <c r="A243" s="37"/>
      <c r="B243" s="38"/>
      <c r="C243" s="214" t="s">
        <v>302</v>
      </c>
      <c r="D243" s="214" t="s">
        <v>126</v>
      </c>
      <c r="E243" s="215" t="s">
        <v>303</v>
      </c>
      <c r="F243" s="216" t="s">
        <v>304</v>
      </c>
      <c r="G243" s="217" t="s">
        <v>237</v>
      </c>
      <c r="H243" s="218">
        <v>11</v>
      </c>
      <c r="I243" s="219"/>
      <c r="J243" s="220">
        <f>ROUND(I243*H243,2)</f>
        <v>0</v>
      </c>
      <c r="K243" s="221"/>
      <c r="L243" s="43"/>
      <c r="M243" s="222" t="s">
        <v>1</v>
      </c>
      <c r="N243" s="223" t="s">
        <v>43</v>
      </c>
      <c r="O243" s="90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6" t="s">
        <v>222</v>
      </c>
      <c r="AT243" s="226" t="s">
        <v>126</v>
      </c>
      <c r="AU243" s="226" t="s">
        <v>131</v>
      </c>
      <c r="AY243" s="16" t="s">
        <v>123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6" t="s">
        <v>131</v>
      </c>
      <c r="BK243" s="227">
        <f>ROUND(I243*H243,2)</f>
        <v>0</v>
      </c>
      <c r="BL243" s="16" t="s">
        <v>222</v>
      </c>
      <c r="BM243" s="226" t="s">
        <v>305</v>
      </c>
    </row>
    <row r="244" s="13" customFormat="1">
      <c r="A244" s="13"/>
      <c r="B244" s="228"/>
      <c r="C244" s="229"/>
      <c r="D244" s="230" t="s">
        <v>133</v>
      </c>
      <c r="E244" s="231" t="s">
        <v>1</v>
      </c>
      <c r="F244" s="232" t="s">
        <v>253</v>
      </c>
      <c r="G244" s="229"/>
      <c r="H244" s="233">
        <v>4</v>
      </c>
      <c r="I244" s="234"/>
      <c r="J244" s="229"/>
      <c r="K244" s="229"/>
      <c r="L244" s="235"/>
      <c r="M244" s="236"/>
      <c r="N244" s="237"/>
      <c r="O244" s="237"/>
      <c r="P244" s="237"/>
      <c r="Q244" s="237"/>
      <c r="R244" s="237"/>
      <c r="S244" s="237"/>
      <c r="T244" s="238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9" t="s">
        <v>133</v>
      </c>
      <c r="AU244" s="239" t="s">
        <v>131</v>
      </c>
      <c r="AV244" s="13" t="s">
        <v>131</v>
      </c>
      <c r="AW244" s="13" t="s">
        <v>32</v>
      </c>
      <c r="AX244" s="13" t="s">
        <v>77</v>
      </c>
      <c r="AY244" s="239" t="s">
        <v>123</v>
      </c>
    </row>
    <row r="245" s="13" customFormat="1">
      <c r="A245" s="13"/>
      <c r="B245" s="228"/>
      <c r="C245" s="229"/>
      <c r="D245" s="230" t="s">
        <v>133</v>
      </c>
      <c r="E245" s="231" t="s">
        <v>1</v>
      </c>
      <c r="F245" s="232" t="s">
        <v>254</v>
      </c>
      <c r="G245" s="229"/>
      <c r="H245" s="233">
        <v>4</v>
      </c>
      <c r="I245" s="234"/>
      <c r="J245" s="229"/>
      <c r="K245" s="229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133</v>
      </c>
      <c r="AU245" s="239" t="s">
        <v>131</v>
      </c>
      <c r="AV245" s="13" t="s">
        <v>131</v>
      </c>
      <c r="AW245" s="13" t="s">
        <v>32</v>
      </c>
      <c r="AX245" s="13" t="s">
        <v>77</v>
      </c>
      <c r="AY245" s="239" t="s">
        <v>123</v>
      </c>
    </row>
    <row r="246" s="13" customFormat="1">
      <c r="A246" s="13"/>
      <c r="B246" s="228"/>
      <c r="C246" s="229"/>
      <c r="D246" s="230" t="s">
        <v>133</v>
      </c>
      <c r="E246" s="231" t="s">
        <v>1</v>
      </c>
      <c r="F246" s="232" t="s">
        <v>256</v>
      </c>
      <c r="G246" s="229"/>
      <c r="H246" s="233">
        <v>3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133</v>
      </c>
      <c r="AU246" s="239" t="s">
        <v>131</v>
      </c>
      <c r="AV246" s="13" t="s">
        <v>131</v>
      </c>
      <c r="AW246" s="13" t="s">
        <v>32</v>
      </c>
      <c r="AX246" s="13" t="s">
        <v>77</v>
      </c>
      <c r="AY246" s="239" t="s">
        <v>123</v>
      </c>
    </row>
    <row r="247" s="14" customFormat="1">
      <c r="A247" s="14"/>
      <c r="B247" s="240"/>
      <c r="C247" s="241"/>
      <c r="D247" s="230" t="s">
        <v>133</v>
      </c>
      <c r="E247" s="242" t="s">
        <v>1</v>
      </c>
      <c r="F247" s="243" t="s">
        <v>138</v>
      </c>
      <c r="G247" s="241"/>
      <c r="H247" s="244">
        <v>11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133</v>
      </c>
      <c r="AU247" s="250" t="s">
        <v>131</v>
      </c>
      <c r="AV247" s="14" t="s">
        <v>130</v>
      </c>
      <c r="AW247" s="14" t="s">
        <v>32</v>
      </c>
      <c r="AX247" s="14" t="s">
        <v>85</v>
      </c>
      <c r="AY247" s="250" t="s">
        <v>123</v>
      </c>
    </row>
    <row r="248" s="2" customFormat="1" ht="19.8" customHeight="1">
      <c r="A248" s="37"/>
      <c r="B248" s="38"/>
      <c r="C248" s="214" t="s">
        <v>264</v>
      </c>
      <c r="D248" s="214" t="s">
        <v>126</v>
      </c>
      <c r="E248" s="215" t="s">
        <v>306</v>
      </c>
      <c r="F248" s="216" t="s">
        <v>307</v>
      </c>
      <c r="G248" s="217" t="s">
        <v>237</v>
      </c>
      <c r="H248" s="218">
        <v>9</v>
      </c>
      <c r="I248" s="219"/>
      <c r="J248" s="220">
        <f>ROUND(I248*H248,2)</f>
        <v>0</v>
      </c>
      <c r="K248" s="221"/>
      <c r="L248" s="43"/>
      <c r="M248" s="222" t="s">
        <v>1</v>
      </c>
      <c r="N248" s="223" t="s">
        <v>43</v>
      </c>
      <c r="O248" s="90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6" t="s">
        <v>222</v>
      </c>
      <c r="AT248" s="226" t="s">
        <v>126</v>
      </c>
      <c r="AU248" s="226" t="s">
        <v>131</v>
      </c>
      <c r="AY248" s="16" t="s">
        <v>123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6" t="s">
        <v>131</v>
      </c>
      <c r="BK248" s="227">
        <f>ROUND(I248*H248,2)</f>
        <v>0</v>
      </c>
      <c r="BL248" s="16" t="s">
        <v>222</v>
      </c>
      <c r="BM248" s="226" t="s">
        <v>308</v>
      </c>
    </row>
    <row r="249" s="13" customFormat="1">
      <c r="A249" s="13"/>
      <c r="B249" s="228"/>
      <c r="C249" s="229"/>
      <c r="D249" s="230" t="s">
        <v>133</v>
      </c>
      <c r="E249" s="231" t="s">
        <v>1</v>
      </c>
      <c r="F249" s="232" t="s">
        <v>255</v>
      </c>
      <c r="G249" s="229"/>
      <c r="H249" s="233">
        <v>9</v>
      </c>
      <c r="I249" s="234"/>
      <c r="J249" s="229"/>
      <c r="K249" s="229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133</v>
      </c>
      <c r="AU249" s="239" t="s">
        <v>131</v>
      </c>
      <c r="AV249" s="13" t="s">
        <v>131</v>
      </c>
      <c r="AW249" s="13" t="s">
        <v>32</v>
      </c>
      <c r="AX249" s="13" t="s">
        <v>85</v>
      </c>
      <c r="AY249" s="239" t="s">
        <v>123</v>
      </c>
    </row>
    <row r="250" s="2" customFormat="1" ht="19.8" customHeight="1">
      <c r="A250" s="37"/>
      <c r="B250" s="38"/>
      <c r="C250" s="251" t="s">
        <v>309</v>
      </c>
      <c r="D250" s="251" t="s">
        <v>261</v>
      </c>
      <c r="E250" s="252" t="s">
        <v>310</v>
      </c>
      <c r="F250" s="253" t="s">
        <v>311</v>
      </c>
      <c r="G250" s="254" t="s">
        <v>129</v>
      </c>
      <c r="H250" s="255">
        <v>34.350000000000001</v>
      </c>
      <c r="I250" s="256"/>
      <c r="J250" s="257">
        <f>ROUND(I250*H250,2)</f>
        <v>0</v>
      </c>
      <c r="K250" s="258"/>
      <c r="L250" s="259"/>
      <c r="M250" s="260" t="s">
        <v>1</v>
      </c>
      <c r="N250" s="261" t="s">
        <v>43</v>
      </c>
      <c r="O250" s="90"/>
      <c r="P250" s="224">
        <f>O250*H250</f>
        <v>0</v>
      </c>
      <c r="Q250" s="224">
        <v>0.0030000000000000001</v>
      </c>
      <c r="R250" s="224">
        <f>Q250*H250</f>
        <v>0.10305</v>
      </c>
      <c r="S250" s="224">
        <v>0</v>
      </c>
      <c r="T250" s="225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6" t="s">
        <v>264</v>
      </c>
      <c r="AT250" s="226" t="s">
        <v>261</v>
      </c>
      <c r="AU250" s="226" t="s">
        <v>131</v>
      </c>
      <c r="AY250" s="16" t="s">
        <v>123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6" t="s">
        <v>131</v>
      </c>
      <c r="BK250" s="227">
        <f>ROUND(I250*H250,2)</f>
        <v>0</v>
      </c>
      <c r="BL250" s="16" t="s">
        <v>222</v>
      </c>
      <c r="BM250" s="226" t="s">
        <v>312</v>
      </c>
    </row>
    <row r="251" s="13" customFormat="1">
      <c r="A251" s="13"/>
      <c r="B251" s="228"/>
      <c r="C251" s="229"/>
      <c r="D251" s="230" t="s">
        <v>133</v>
      </c>
      <c r="E251" s="231" t="s">
        <v>1</v>
      </c>
      <c r="F251" s="232" t="s">
        <v>226</v>
      </c>
      <c r="G251" s="229"/>
      <c r="H251" s="233">
        <v>4.2000000000000002</v>
      </c>
      <c r="I251" s="234"/>
      <c r="J251" s="229"/>
      <c r="K251" s="229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133</v>
      </c>
      <c r="AU251" s="239" t="s">
        <v>131</v>
      </c>
      <c r="AV251" s="13" t="s">
        <v>131</v>
      </c>
      <c r="AW251" s="13" t="s">
        <v>32</v>
      </c>
      <c r="AX251" s="13" t="s">
        <v>77</v>
      </c>
      <c r="AY251" s="239" t="s">
        <v>123</v>
      </c>
    </row>
    <row r="252" s="13" customFormat="1">
      <c r="A252" s="13"/>
      <c r="B252" s="228"/>
      <c r="C252" s="229"/>
      <c r="D252" s="230" t="s">
        <v>133</v>
      </c>
      <c r="E252" s="231" t="s">
        <v>1</v>
      </c>
      <c r="F252" s="232" t="s">
        <v>227</v>
      </c>
      <c r="G252" s="229"/>
      <c r="H252" s="233">
        <v>22.5</v>
      </c>
      <c r="I252" s="234"/>
      <c r="J252" s="229"/>
      <c r="K252" s="229"/>
      <c r="L252" s="235"/>
      <c r="M252" s="236"/>
      <c r="N252" s="237"/>
      <c r="O252" s="237"/>
      <c r="P252" s="237"/>
      <c r="Q252" s="237"/>
      <c r="R252" s="237"/>
      <c r="S252" s="237"/>
      <c r="T252" s="23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9" t="s">
        <v>133</v>
      </c>
      <c r="AU252" s="239" t="s">
        <v>131</v>
      </c>
      <c r="AV252" s="13" t="s">
        <v>131</v>
      </c>
      <c r="AW252" s="13" t="s">
        <v>32</v>
      </c>
      <c r="AX252" s="13" t="s">
        <v>77</v>
      </c>
      <c r="AY252" s="239" t="s">
        <v>123</v>
      </c>
    </row>
    <row r="253" s="13" customFormat="1">
      <c r="A253" s="13"/>
      <c r="B253" s="228"/>
      <c r="C253" s="229"/>
      <c r="D253" s="230" t="s">
        <v>133</v>
      </c>
      <c r="E253" s="231" t="s">
        <v>1</v>
      </c>
      <c r="F253" s="232" t="s">
        <v>228</v>
      </c>
      <c r="G253" s="229"/>
      <c r="H253" s="233">
        <v>4.2000000000000002</v>
      </c>
      <c r="I253" s="234"/>
      <c r="J253" s="229"/>
      <c r="K253" s="229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133</v>
      </c>
      <c r="AU253" s="239" t="s">
        <v>131</v>
      </c>
      <c r="AV253" s="13" t="s">
        <v>131</v>
      </c>
      <c r="AW253" s="13" t="s">
        <v>32</v>
      </c>
      <c r="AX253" s="13" t="s">
        <v>77</v>
      </c>
      <c r="AY253" s="239" t="s">
        <v>123</v>
      </c>
    </row>
    <row r="254" s="13" customFormat="1">
      <c r="A254" s="13"/>
      <c r="B254" s="228"/>
      <c r="C254" s="229"/>
      <c r="D254" s="230" t="s">
        <v>133</v>
      </c>
      <c r="E254" s="231" t="s">
        <v>1</v>
      </c>
      <c r="F254" s="232" t="s">
        <v>229</v>
      </c>
      <c r="G254" s="229"/>
      <c r="H254" s="233">
        <v>3.4500000000000002</v>
      </c>
      <c r="I254" s="234"/>
      <c r="J254" s="229"/>
      <c r="K254" s="229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133</v>
      </c>
      <c r="AU254" s="239" t="s">
        <v>131</v>
      </c>
      <c r="AV254" s="13" t="s">
        <v>131</v>
      </c>
      <c r="AW254" s="13" t="s">
        <v>32</v>
      </c>
      <c r="AX254" s="13" t="s">
        <v>77</v>
      </c>
      <c r="AY254" s="239" t="s">
        <v>123</v>
      </c>
    </row>
    <row r="255" s="14" customFormat="1">
      <c r="A255" s="14"/>
      <c r="B255" s="240"/>
      <c r="C255" s="241"/>
      <c r="D255" s="230" t="s">
        <v>133</v>
      </c>
      <c r="E255" s="242" t="s">
        <v>1</v>
      </c>
      <c r="F255" s="243" t="s">
        <v>138</v>
      </c>
      <c r="G255" s="241"/>
      <c r="H255" s="244">
        <v>34.350000000000001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133</v>
      </c>
      <c r="AU255" s="250" t="s">
        <v>131</v>
      </c>
      <c r="AV255" s="14" t="s">
        <v>130</v>
      </c>
      <c r="AW255" s="14" t="s">
        <v>32</v>
      </c>
      <c r="AX255" s="14" t="s">
        <v>85</v>
      </c>
      <c r="AY255" s="250" t="s">
        <v>123</v>
      </c>
    </row>
    <row r="256" s="2" customFormat="1" ht="19.8" customHeight="1">
      <c r="A256" s="37"/>
      <c r="B256" s="38"/>
      <c r="C256" s="251" t="s">
        <v>313</v>
      </c>
      <c r="D256" s="251" t="s">
        <v>261</v>
      </c>
      <c r="E256" s="252" t="s">
        <v>314</v>
      </c>
      <c r="F256" s="253" t="s">
        <v>315</v>
      </c>
      <c r="G256" s="254" t="s">
        <v>237</v>
      </c>
      <c r="H256" s="255">
        <v>40</v>
      </c>
      <c r="I256" s="256"/>
      <c r="J256" s="257">
        <f>ROUND(I256*H256,2)</f>
        <v>0</v>
      </c>
      <c r="K256" s="258"/>
      <c r="L256" s="259"/>
      <c r="M256" s="260" t="s">
        <v>1</v>
      </c>
      <c r="N256" s="261" t="s">
        <v>43</v>
      </c>
      <c r="O256" s="90"/>
      <c r="P256" s="224">
        <f>O256*H256</f>
        <v>0</v>
      </c>
      <c r="Q256" s="224">
        <v>6.0000000000000002E-05</v>
      </c>
      <c r="R256" s="224">
        <f>Q256*H256</f>
        <v>0.0024000000000000002</v>
      </c>
      <c r="S256" s="224">
        <v>0</v>
      </c>
      <c r="T256" s="225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6" t="s">
        <v>264</v>
      </c>
      <c r="AT256" s="226" t="s">
        <v>261</v>
      </c>
      <c r="AU256" s="226" t="s">
        <v>131</v>
      </c>
      <c r="AY256" s="16" t="s">
        <v>123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6" t="s">
        <v>131</v>
      </c>
      <c r="BK256" s="227">
        <f>ROUND(I256*H256,2)</f>
        <v>0</v>
      </c>
      <c r="BL256" s="16" t="s">
        <v>222</v>
      </c>
      <c r="BM256" s="226" t="s">
        <v>316</v>
      </c>
    </row>
    <row r="257" s="13" customFormat="1">
      <c r="A257" s="13"/>
      <c r="B257" s="228"/>
      <c r="C257" s="229"/>
      <c r="D257" s="230" t="s">
        <v>133</v>
      </c>
      <c r="E257" s="231" t="s">
        <v>1</v>
      </c>
      <c r="F257" s="232" t="s">
        <v>239</v>
      </c>
      <c r="G257" s="229"/>
      <c r="H257" s="233">
        <v>8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9" t="s">
        <v>133</v>
      </c>
      <c r="AU257" s="239" t="s">
        <v>131</v>
      </c>
      <c r="AV257" s="13" t="s">
        <v>131</v>
      </c>
      <c r="AW257" s="13" t="s">
        <v>32</v>
      </c>
      <c r="AX257" s="13" t="s">
        <v>77</v>
      </c>
      <c r="AY257" s="239" t="s">
        <v>123</v>
      </c>
    </row>
    <row r="258" s="13" customFormat="1">
      <c r="A258" s="13"/>
      <c r="B258" s="228"/>
      <c r="C258" s="229"/>
      <c r="D258" s="230" t="s">
        <v>133</v>
      </c>
      <c r="E258" s="231" t="s">
        <v>1</v>
      </c>
      <c r="F258" s="232" t="s">
        <v>240</v>
      </c>
      <c r="G258" s="229"/>
      <c r="H258" s="233">
        <v>8</v>
      </c>
      <c r="I258" s="234"/>
      <c r="J258" s="229"/>
      <c r="K258" s="229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133</v>
      </c>
      <c r="AU258" s="239" t="s">
        <v>131</v>
      </c>
      <c r="AV258" s="13" t="s">
        <v>131</v>
      </c>
      <c r="AW258" s="13" t="s">
        <v>32</v>
      </c>
      <c r="AX258" s="13" t="s">
        <v>77</v>
      </c>
      <c r="AY258" s="239" t="s">
        <v>123</v>
      </c>
    </row>
    <row r="259" s="13" customFormat="1">
      <c r="A259" s="13"/>
      <c r="B259" s="228"/>
      <c r="C259" s="229"/>
      <c r="D259" s="230" t="s">
        <v>133</v>
      </c>
      <c r="E259" s="231" t="s">
        <v>1</v>
      </c>
      <c r="F259" s="232" t="s">
        <v>241</v>
      </c>
      <c r="G259" s="229"/>
      <c r="H259" s="233">
        <v>18</v>
      </c>
      <c r="I259" s="234"/>
      <c r="J259" s="229"/>
      <c r="K259" s="229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133</v>
      </c>
      <c r="AU259" s="239" t="s">
        <v>131</v>
      </c>
      <c r="AV259" s="13" t="s">
        <v>131</v>
      </c>
      <c r="AW259" s="13" t="s">
        <v>32</v>
      </c>
      <c r="AX259" s="13" t="s">
        <v>77</v>
      </c>
      <c r="AY259" s="239" t="s">
        <v>123</v>
      </c>
    </row>
    <row r="260" s="13" customFormat="1">
      <c r="A260" s="13"/>
      <c r="B260" s="228"/>
      <c r="C260" s="229"/>
      <c r="D260" s="230" t="s">
        <v>133</v>
      </c>
      <c r="E260" s="231" t="s">
        <v>1</v>
      </c>
      <c r="F260" s="232" t="s">
        <v>242</v>
      </c>
      <c r="G260" s="229"/>
      <c r="H260" s="233">
        <v>6</v>
      </c>
      <c r="I260" s="234"/>
      <c r="J260" s="229"/>
      <c r="K260" s="229"/>
      <c r="L260" s="235"/>
      <c r="M260" s="236"/>
      <c r="N260" s="237"/>
      <c r="O260" s="237"/>
      <c r="P260" s="237"/>
      <c r="Q260" s="237"/>
      <c r="R260" s="237"/>
      <c r="S260" s="237"/>
      <c r="T260" s="23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9" t="s">
        <v>133</v>
      </c>
      <c r="AU260" s="239" t="s">
        <v>131</v>
      </c>
      <c r="AV260" s="13" t="s">
        <v>131</v>
      </c>
      <c r="AW260" s="13" t="s">
        <v>32</v>
      </c>
      <c r="AX260" s="13" t="s">
        <v>77</v>
      </c>
      <c r="AY260" s="239" t="s">
        <v>123</v>
      </c>
    </row>
    <row r="261" s="14" customFormat="1">
      <c r="A261" s="14"/>
      <c r="B261" s="240"/>
      <c r="C261" s="241"/>
      <c r="D261" s="230" t="s">
        <v>133</v>
      </c>
      <c r="E261" s="242" t="s">
        <v>1</v>
      </c>
      <c r="F261" s="243" t="s">
        <v>138</v>
      </c>
      <c r="G261" s="241"/>
      <c r="H261" s="244">
        <v>40</v>
      </c>
      <c r="I261" s="245"/>
      <c r="J261" s="241"/>
      <c r="K261" s="241"/>
      <c r="L261" s="246"/>
      <c r="M261" s="247"/>
      <c r="N261" s="248"/>
      <c r="O261" s="248"/>
      <c r="P261" s="248"/>
      <c r="Q261" s="248"/>
      <c r="R261" s="248"/>
      <c r="S261" s="248"/>
      <c r="T261" s="24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0" t="s">
        <v>133</v>
      </c>
      <c r="AU261" s="250" t="s">
        <v>131</v>
      </c>
      <c r="AV261" s="14" t="s">
        <v>130</v>
      </c>
      <c r="AW261" s="14" t="s">
        <v>32</v>
      </c>
      <c r="AX261" s="14" t="s">
        <v>85</v>
      </c>
      <c r="AY261" s="250" t="s">
        <v>123</v>
      </c>
    </row>
    <row r="262" s="2" customFormat="1" ht="19.8" customHeight="1">
      <c r="A262" s="37"/>
      <c r="B262" s="38"/>
      <c r="C262" s="214" t="s">
        <v>317</v>
      </c>
      <c r="D262" s="214" t="s">
        <v>126</v>
      </c>
      <c r="E262" s="215" t="s">
        <v>318</v>
      </c>
      <c r="F262" s="216" t="s">
        <v>319</v>
      </c>
      <c r="G262" s="217" t="s">
        <v>194</v>
      </c>
      <c r="H262" s="218">
        <v>1.944</v>
      </c>
      <c r="I262" s="219"/>
      <c r="J262" s="220">
        <f>ROUND(I262*H262,2)</f>
        <v>0</v>
      </c>
      <c r="K262" s="221"/>
      <c r="L262" s="43"/>
      <c r="M262" s="222" t="s">
        <v>1</v>
      </c>
      <c r="N262" s="223" t="s">
        <v>43</v>
      </c>
      <c r="O262" s="90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6" t="s">
        <v>222</v>
      </c>
      <c r="AT262" s="226" t="s">
        <v>126</v>
      </c>
      <c r="AU262" s="226" t="s">
        <v>131</v>
      </c>
      <c r="AY262" s="16" t="s">
        <v>123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6" t="s">
        <v>131</v>
      </c>
      <c r="BK262" s="227">
        <f>ROUND(I262*H262,2)</f>
        <v>0</v>
      </c>
      <c r="BL262" s="16" t="s">
        <v>222</v>
      </c>
      <c r="BM262" s="226" t="s">
        <v>320</v>
      </c>
    </row>
    <row r="263" s="12" customFormat="1" ht="22.8" customHeight="1">
      <c r="A263" s="12"/>
      <c r="B263" s="198"/>
      <c r="C263" s="199"/>
      <c r="D263" s="200" t="s">
        <v>76</v>
      </c>
      <c r="E263" s="212" t="s">
        <v>321</v>
      </c>
      <c r="F263" s="212" t="s">
        <v>322</v>
      </c>
      <c r="G263" s="199"/>
      <c r="H263" s="199"/>
      <c r="I263" s="202"/>
      <c r="J263" s="213">
        <f>BK263</f>
        <v>0</v>
      </c>
      <c r="K263" s="199"/>
      <c r="L263" s="204"/>
      <c r="M263" s="205"/>
      <c r="N263" s="206"/>
      <c r="O263" s="206"/>
      <c r="P263" s="207">
        <f>SUM(P264:P271)</f>
        <v>0</v>
      </c>
      <c r="Q263" s="206"/>
      <c r="R263" s="207">
        <f>SUM(R264:R271)</f>
        <v>0.036209812500000001</v>
      </c>
      <c r="S263" s="206"/>
      <c r="T263" s="208">
        <f>SUM(T264:T271)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9" t="s">
        <v>131</v>
      </c>
      <c r="AT263" s="210" t="s">
        <v>76</v>
      </c>
      <c r="AU263" s="210" t="s">
        <v>85</v>
      </c>
      <c r="AY263" s="209" t="s">
        <v>123</v>
      </c>
      <c r="BK263" s="211">
        <f>SUM(BK264:BK271)</f>
        <v>0</v>
      </c>
    </row>
    <row r="264" s="2" customFormat="1" ht="19.8" customHeight="1">
      <c r="A264" s="37"/>
      <c r="B264" s="38"/>
      <c r="C264" s="214" t="s">
        <v>323</v>
      </c>
      <c r="D264" s="214" t="s">
        <v>126</v>
      </c>
      <c r="E264" s="215" t="s">
        <v>324</v>
      </c>
      <c r="F264" s="216" t="s">
        <v>325</v>
      </c>
      <c r="G264" s="217" t="s">
        <v>141</v>
      </c>
      <c r="H264" s="218">
        <v>462.52999999999997</v>
      </c>
      <c r="I264" s="219"/>
      <c r="J264" s="220">
        <f>ROUND(I264*H264,2)</f>
        <v>0</v>
      </c>
      <c r="K264" s="221"/>
      <c r="L264" s="43"/>
      <c r="M264" s="222" t="s">
        <v>1</v>
      </c>
      <c r="N264" s="223" t="s">
        <v>43</v>
      </c>
      <c r="O264" s="90"/>
      <c r="P264" s="224">
        <f>O264*H264</f>
        <v>0</v>
      </c>
      <c r="Q264" s="224">
        <v>6.2500000000000003E-06</v>
      </c>
      <c r="R264" s="224">
        <f>Q264*H264</f>
        <v>0.0028908125000000002</v>
      </c>
      <c r="S264" s="224">
        <v>0</v>
      </c>
      <c r="T264" s="225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6" t="s">
        <v>222</v>
      </c>
      <c r="AT264" s="226" t="s">
        <v>126</v>
      </c>
      <c r="AU264" s="226" t="s">
        <v>131</v>
      </c>
      <c r="AY264" s="16" t="s">
        <v>123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6" t="s">
        <v>131</v>
      </c>
      <c r="BK264" s="227">
        <f>ROUND(I264*H264,2)</f>
        <v>0</v>
      </c>
      <c r="BL264" s="16" t="s">
        <v>222</v>
      </c>
      <c r="BM264" s="226" t="s">
        <v>326</v>
      </c>
    </row>
    <row r="265" s="13" customFormat="1">
      <c r="A265" s="13"/>
      <c r="B265" s="228"/>
      <c r="C265" s="229"/>
      <c r="D265" s="230" t="s">
        <v>133</v>
      </c>
      <c r="E265" s="231" t="s">
        <v>1</v>
      </c>
      <c r="F265" s="232" t="s">
        <v>181</v>
      </c>
      <c r="G265" s="229"/>
      <c r="H265" s="233">
        <v>462.52999999999997</v>
      </c>
      <c r="I265" s="234"/>
      <c r="J265" s="229"/>
      <c r="K265" s="229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133</v>
      </c>
      <c r="AU265" s="239" t="s">
        <v>131</v>
      </c>
      <c r="AV265" s="13" t="s">
        <v>131</v>
      </c>
      <c r="AW265" s="13" t="s">
        <v>32</v>
      </c>
      <c r="AX265" s="13" t="s">
        <v>85</v>
      </c>
      <c r="AY265" s="239" t="s">
        <v>123</v>
      </c>
    </row>
    <row r="266" s="2" customFormat="1" ht="30" customHeight="1">
      <c r="A266" s="37"/>
      <c r="B266" s="38"/>
      <c r="C266" s="214" t="s">
        <v>327</v>
      </c>
      <c r="D266" s="214" t="s">
        <v>126</v>
      </c>
      <c r="E266" s="215" t="s">
        <v>328</v>
      </c>
      <c r="F266" s="216" t="s">
        <v>329</v>
      </c>
      <c r="G266" s="217" t="s">
        <v>141</v>
      </c>
      <c r="H266" s="218">
        <v>128.15000000000001</v>
      </c>
      <c r="I266" s="219"/>
      <c r="J266" s="220">
        <f>ROUND(I266*H266,2)</f>
        <v>0</v>
      </c>
      <c r="K266" s="221"/>
      <c r="L266" s="43"/>
      <c r="M266" s="222" t="s">
        <v>1</v>
      </c>
      <c r="N266" s="223" t="s">
        <v>43</v>
      </c>
      <c r="O266" s="90"/>
      <c r="P266" s="224">
        <f>O266*H266</f>
        <v>0</v>
      </c>
      <c r="Q266" s="224">
        <v>0.00025999999999999998</v>
      </c>
      <c r="R266" s="224">
        <f>Q266*H266</f>
        <v>0.033319000000000001</v>
      </c>
      <c r="S266" s="224">
        <v>0</v>
      </c>
      <c r="T266" s="225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6" t="s">
        <v>222</v>
      </c>
      <c r="AT266" s="226" t="s">
        <v>126</v>
      </c>
      <c r="AU266" s="226" t="s">
        <v>131</v>
      </c>
      <c r="AY266" s="16" t="s">
        <v>123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6" t="s">
        <v>131</v>
      </c>
      <c r="BK266" s="227">
        <f>ROUND(I266*H266,2)</f>
        <v>0</v>
      </c>
      <c r="BL266" s="16" t="s">
        <v>222</v>
      </c>
      <c r="BM266" s="226" t="s">
        <v>330</v>
      </c>
    </row>
    <row r="267" s="13" customFormat="1">
      <c r="A267" s="13"/>
      <c r="B267" s="228"/>
      <c r="C267" s="229"/>
      <c r="D267" s="230" t="s">
        <v>133</v>
      </c>
      <c r="E267" s="231" t="s">
        <v>1</v>
      </c>
      <c r="F267" s="232" t="s">
        <v>134</v>
      </c>
      <c r="G267" s="229"/>
      <c r="H267" s="233">
        <v>20.399999999999999</v>
      </c>
      <c r="I267" s="234"/>
      <c r="J267" s="229"/>
      <c r="K267" s="229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133</v>
      </c>
      <c r="AU267" s="239" t="s">
        <v>131</v>
      </c>
      <c r="AV267" s="13" t="s">
        <v>131</v>
      </c>
      <c r="AW267" s="13" t="s">
        <v>32</v>
      </c>
      <c r="AX267" s="13" t="s">
        <v>77</v>
      </c>
      <c r="AY267" s="239" t="s">
        <v>123</v>
      </c>
    </row>
    <row r="268" s="13" customFormat="1">
      <c r="A268" s="13"/>
      <c r="B268" s="228"/>
      <c r="C268" s="229"/>
      <c r="D268" s="230" t="s">
        <v>133</v>
      </c>
      <c r="E268" s="231" t="s">
        <v>1</v>
      </c>
      <c r="F268" s="232" t="s">
        <v>135</v>
      </c>
      <c r="G268" s="229"/>
      <c r="H268" s="233">
        <v>64.349999999999994</v>
      </c>
      <c r="I268" s="234"/>
      <c r="J268" s="229"/>
      <c r="K268" s="229"/>
      <c r="L268" s="235"/>
      <c r="M268" s="236"/>
      <c r="N268" s="237"/>
      <c r="O268" s="237"/>
      <c r="P268" s="237"/>
      <c r="Q268" s="237"/>
      <c r="R268" s="237"/>
      <c r="S268" s="237"/>
      <c r="T268" s="23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9" t="s">
        <v>133</v>
      </c>
      <c r="AU268" s="239" t="s">
        <v>131</v>
      </c>
      <c r="AV268" s="13" t="s">
        <v>131</v>
      </c>
      <c r="AW268" s="13" t="s">
        <v>32</v>
      </c>
      <c r="AX268" s="13" t="s">
        <v>77</v>
      </c>
      <c r="AY268" s="239" t="s">
        <v>123</v>
      </c>
    </row>
    <row r="269" s="13" customFormat="1">
      <c r="A269" s="13"/>
      <c r="B269" s="228"/>
      <c r="C269" s="229"/>
      <c r="D269" s="230" t="s">
        <v>133</v>
      </c>
      <c r="E269" s="231" t="s">
        <v>1</v>
      </c>
      <c r="F269" s="232" t="s">
        <v>136</v>
      </c>
      <c r="G269" s="229"/>
      <c r="H269" s="233">
        <v>22.399999999999999</v>
      </c>
      <c r="I269" s="234"/>
      <c r="J269" s="229"/>
      <c r="K269" s="229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133</v>
      </c>
      <c r="AU269" s="239" t="s">
        <v>131</v>
      </c>
      <c r="AV269" s="13" t="s">
        <v>131</v>
      </c>
      <c r="AW269" s="13" t="s">
        <v>32</v>
      </c>
      <c r="AX269" s="13" t="s">
        <v>77</v>
      </c>
      <c r="AY269" s="239" t="s">
        <v>123</v>
      </c>
    </row>
    <row r="270" s="13" customFormat="1">
      <c r="A270" s="13"/>
      <c r="B270" s="228"/>
      <c r="C270" s="229"/>
      <c r="D270" s="230" t="s">
        <v>133</v>
      </c>
      <c r="E270" s="231" t="s">
        <v>1</v>
      </c>
      <c r="F270" s="232" t="s">
        <v>137</v>
      </c>
      <c r="G270" s="229"/>
      <c r="H270" s="233">
        <v>21</v>
      </c>
      <c r="I270" s="234"/>
      <c r="J270" s="229"/>
      <c r="K270" s="229"/>
      <c r="L270" s="235"/>
      <c r="M270" s="236"/>
      <c r="N270" s="237"/>
      <c r="O270" s="237"/>
      <c r="P270" s="237"/>
      <c r="Q270" s="237"/>
      <c r="R270" s="237"/>
      <c r="S270" s="237"/>
      <c r="T270" s="23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9" t="s">
        <v>133</v>
      </c>
      <c r="AU270" s="239" t="s">
        <v>131</v>
      </c>
      <c r="AV270" s="13" t="s">
        <v>131</v>
      </c>
      <c r="AW270" s="13" t="s">
        <v>32</v>
      </c>
      <c r="AX270" s="13" t="s">
        <v>77</v>
      </c>
      <c r="AY270" s="239" t="s">
        <v>123</v>
      </c>
    </row>
    <row r="271" s="14" customFormat="1">
      <c r="A271" s="14"/>
      <c r="B271" s="240"/>
      <c r="C271" s="241"/>
      <c r="D271" s="230" t="s">
        <v>133</v>
      </c>
      <c r="E271" s="242" t="s">
        <v>1</v>
      </c>
      <c r="F271" s="243" t="s">
        <v>138</v>
      </c>
      <c r="G271" s="241"/>
      <c r="H271" s="244">
        <v>128.15000000000001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0" t="s">
        <v>133</v>
      </c>
      <c r="AU271" s="250" t="s">
        <v>131</v>
      </c>
      <c r="AV271" s="14" t="s">
        <v>130</v>
      </c>
      <c r="AW271" s="14" t="s">
        <v>32</v>
      </c>
      <c r="AX271" s="14" t="s">
        <v>85</v>
      </c>
      <c r="AY271" s="250" t="s">
        <v>123</v>
      </c>
    </row>
    <row r="272" s="12" customFormat="1" ht="25.92" customHeight="1">
      <c r="A272" s="12"/>
      <c r="B272" s="198"/>
      <c r="C272" s="199"/>
      <c r="D272" s="200" t="s">
        <v>76</v>
      </c>
      <c r="E272" s="201" t="s">
        <v>331</v>
      </c>
      <c r="F272" s="201" t="s">
        <v>332</v>
      </c>
      <c r="G272" s="199"/>
      <c r="H272" s="199"/>
      <c r="I272" s="202"/>
      <c r="J272" s="203">
        <f>BK272</f>
        <v>0</v>
      </c>
      <c r="K272" s="199"/>
      <c r="L272" s="204"/>
      <c r="M272" s="205"/>
      <c r="N272" s="206"/>
      <c r="O272" s="206"/>
      <c r="P272" s="207">
        <f>P273+P275+P277</f>
        <v>0</v>
      </c>
      <c r="Q272" s="206"/>
      <c r="R272" s="207">
        <f>R273+R275+R277</f>
        <v>0</v>
      </c>
      <c r="S272" s="206"/>
      <c r="T272" s="208">
        <f>T273+T275+T277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9" t="s">
        <v>163</v>
      </c>
      <c r="AT272" s="210" t="s">
        <v>76</v>
      </c>
      <c r="AU272" s="210" t="s">
        <v>77</v>
      </c>
      <c r="AY272" s="209" t="s">
        <v>123</v>
      </c>
      <c r="BK272" s="211">
        <f>BK273+BK275+BK277</f>
        <v>0</v>
      </c>
    </row>
    <row r="273" s="12" customFormat="1" ht="22.8" customHeight="1">
      <c r="A273" s="12"/>
      <c r="B273" s="198"/>
      <c r="C273" s="199"/>
      <c r="D273" s="200" t="s">
        <v>76</v>
      </c>
      <c r="E273" s="212" t="s">
        <v>333</v>
      </c>
      <c r="F273" s="212" t="s">
        <v>334</v>
      </c>
      <c r="G273" s="199"/>
      <c r="H273" s="199"/>
      <c r="I273" s="202"/>
      <c r="J273" s="213">
        <f>BK273</f>
        <v>0</v>
      </c>
      <c r="K273" s="199"/>
      <c r="L273" s="204"/>
      <c r="M273" s="205"/>
      <c r="N273" s="206"/>
      <c r="O273" s="206"/>
      <c r="P273" s="207">
        <f>P274</f>
        <v>0</v>
      </c>
      <c r="Q273" s="206"/>
      <c r="R273" s="207">
        <f>R274</f>
        <v>0</v>
      </c>
      <c r="S273" s="206"/>
      <c r="T273" s="208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9" t="s">
        <v>163</v>
      </c>
      <c r="AT273" s="210" t="s">
        <v>76</v>
      </c>
      <c r="AU273" s="210" t="s">
        <v>85</v>
      </c>
      <c r="AY273" s="209" t="s">
        <v>123</v>
      </c>
      <c r="BK273" s="211">
        <f>BK274</f>
        <v>0</v>
      </c>
    </row>
    <row r="274" s="2" customFormat="1" ht="14.4" customHeight="1">
      <c r="A274" s="37"/>
      <c r="B274" s="38"/>
      <c r="C274" s="214" t="s">
        <v>335</v>
      </c>
      <c r="D274" s="214" t="s">
        <v>126</v>
      </c>
      <c r="E274" s="215" t="s">
        <v>336</v>
      </c>
      <c r="F274" s="216" t="s">
        <v>337</v>
      </c>
      <c r="G274" s="217" t="s">
        <v>338</v>
      </c>
      <c r="H274" s="218">
        <v>1</v>
      </c>
      <c r="I274" s="219"/>
      <c r="J274" s="220">
        <f>ROUND(I274*H274,2)</f>
        <v>0</v>
      </c>
      <c r="K274" s="221"/>
      <c r="L274" s="43"/>
      <c r="M274" s="222" t="s">
        <v>1</v>
      </c>
      <c r="N274" s="223" t="s">
        <v>43</v>
      </c>
      <c r="O274" s="90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6" t="s">
        <v>339</v>
      </c>
      <c r="AT274" s="226" t="s">
        <v>126</v>
      </c>
      <c r="AU274" s="226" t="s">
        <v>131</v>
      </c>
      <c r="AY274" s="16" t="s">
        <v>123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6" t="s">
        <v>131</v>
      </c>
      <c r="BK274" s="227">
        <f>ROUND(I274*H274,2)</f>
        <v>0</v>
      </c>
      <c r="BL274" s="16" t="s">
        <v>339</v>
      </c>
      <c r="BM274" s="226" t="s">
        <v>340</v>
      </c>
    </row>
    <row r="275" s="12" customFormat="1" ht="22.8" customHeight="1">
      <c r="A275" s="12"/>
      <c r="B275" s="198"/>
      <c r="C275" s="199"/>
      <c r="D275" s="200" t="s">
        <v>76</v>
      </c>
      <c r="E275" s="212" t="s">
        <v>341</v>
      </c>
      <c r="F275" s="212" t="s">
        <v>342</v>
      </c>
      <c r="G275" s="199"/>
      <c r="H275" s="199"/>
      <c r="I275" s="202"/>
      <c r="J275" s="213">
        <f>BK275</f>
        <v>0</v>
      </c>
      <c r="K275" s="199"/>
      <c r="L275" s="204"/>
      <c r="M275" s="205"/>
      <c r="N275" s="206"/>
      <c r="O275" s="206"/>
      <c r="P275" s="207">
        <f>P276</f>
        <v>0</v>
      </c>
      <c r="Q275" s="206"/>
      <c r="R275" s="207">
        <f>R276</f>
        <v>0</v>
      </c>
      <c r="S275" s="206"/>
      <c r="T275" s="208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9" t="s">
        <v>163</v>
      </c>
      <c r="AT275" s="210" t="s">
        <v>76</v>
      </c>
      <c r="AU275" s="210" t="s">
        <v>85</v>
      </c>
      <c r="AY275" s="209" t="s">
        <v>123</v>
      </c>
      <c r="BK275" s="211">
        <f>BK276</f>
        <v>0</v>
      </c>
    </row>
    <row r="276" s="2" customFormat="1" ht="19.8" customHeight="1">
      <c r="A276" s="37"/>
      <c r="B276" s="38"/>
      <c r="C276" s="214" t="s">
        <v>343</v>
      </c>
      <c r="D276" s="214" t="s">
        <v>126</v>
      </c>
      <c r="E276" s="215" t="s">
        <v>344</v>
      </c>
      <c r="F276" s="216" t="s">
        <v>345</v>
      </c>
      <c r="G276" s="217" t="s">
        <v>338</v>
      </c>
      <c r="H276" s="218">
        <v>1</v>
      </c>
      <c r="I276" s="219"/>
      <c r="J276" s="220">
        <f>ROUND(I276*H276,2)</f>
        <v>0</v>
      </c>
      <c r="K276" s="221"/>
      <c r="L276" s="43"/>
      <c r="M276" s="222" t="s">
        <v>1</v>
      </c>
      <c r="N276" s="223" t="s">
        <v>43</v>
      </c>
      <c r="O276" s="90"/>
      <c r="P276" s="224">
        <f>O276*H276</f>
        <v>0</v>
      </c>
      <c r="Q276" s="224">
        <v>0</v>
      </c>
      <c r="R276" s="224">
        <f>Q276*H276</f>
        <v>0</v>
      </c>
      <c r="S276" s="224">
        <v>0</v>
      </c>
      <c r="T276" s="225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6" t="s">
        <v>339</v>
      </c>
      <c r="AT276" s="226" t="s">
        <v>126</v>
      </c>
      <c r="AU276" s="226" t="s">
        <v>131</v>
      </c>
      <c r="AY276" s="16" t="s">
        <v>123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16" t="s">
        <v>131</v>
      </c>
      <c r="BK276" s="227">
        <f>ROUND(I276*H276,2)</f>
        <v>0</v>
      </c>
      <c r="BL276" s="16" t="s">
        <v>339</v>
      </c>
      <c r="BM276" s="226" t="s">
        <v>346</v>
      </c>
    </row>
    <row r="277" s="12" customFormat="1" ht="22.8" customHeight="1">
      <c r="A277" s="12"/>
      <c r="B277" s="198"/>
      <c r="C277" s="199"/>
      <c r="D277" s="200" t="s">
        <v>76</v>
      </c>
      <c r="E277" s="212" t="s">
        <v>347</v>
      </c>
      <c r="F277" s="212" t="s">
        <v>348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P278</f>
        <v>0</v>
      </c>
      <c r="Q277" s="206"/>
      <c r="R277" s="207">
        <f>R278</f>
        <v>0</v>
      </c>
      <c r="S277" s="206"/>
      <c r="T277" s="208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163</v>
      </c>
      <c r="AT277" s="210" t="s">
        <v>76</v>
      </c>
      <c r="AU277" s="210" t="s">
        <v>85</v>
      </c>
      <c r="AY277" s="209" t="s">
        <v>123</v>
      </c>
      <c r="BK277" s="211">
        <f>BK278</f>
        <v>0</v>
      </c>
    </row>
    <row r="278" s="2" customFormat="1" ht="14.4" customHeight="1">
      <c r="A278" s="37"/>
      <c r="B278" s="38"/>
      <c r="C278" s="214" t="s">
        <v>349</v>
      </c>
      <c r="D278" s="214" t="s">
        <v>126</v>
      </c>
      <c r="E278" s="215" t="s">
        <v>350</v>
      </c>
      <c r="F278" s="216" t="s">
        <v>351</v>
      </c>
      <c r="G278" s="217" t="s">
        <v>338</v>
      </c>
      <c r="H278" s="218">
        <v>1</v>
      </c>
      <c r="I278" s="219"/>
      <c r="J278" s="220">
        <f>ROUND(I278*H278,2)</f>
        <v>0</v>
      </c>
      <c r="K278" s="221"/>
      <c r="L278" s="43"/>
      <c r="M278" s="262" t="s">
        <v>1</v>
      </c>
      <c r="N278" s="263" t="s">
        <v>43</v>
      </c>
      <c r="O278" s="264"/>
      <c r="P278" s="265">
        <f>O278*H278</f>
        <v>0</v>
      </c>
      <c r="Q278" s="265">
        <v>0</v>
      </c>
      <c r="R278" s="265">
        <f>Q278*H278</f>
        <v>0</v>
      </c>
      <c r="S278" s="265">
        <v>0</v>
      </c>
      <c r="T278" s="26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6" t="s">
        <v>339</v>
      </c>
      <c r="AT278" s="226" t="s">
        <v>126</v>
      </c>
      <c r="AU278" s="226" t="s">
        <v>131</v>
      </c>
      <c r="AY278" s="16" t="s">
        <v>123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16" t="s">
        <v>131</v>
      </c>
      <c r="BK278" s="227">
        <f>ROUND(I278*H278,2)</f>
        <v>0</v>
      </c>
      <c r="BL278" s="16" t="s">
        <v>339</v>
      </c>
      <c r="BM278" s="226" t="s">
        <v>352</v>
      </c>
    </row>
    <row r="279" s="2" customFormat="1" ht="6.96" customHeight="1">
      <c r="A279" s="37"/>
      <c r="B279" s="65"/>
      <c r="C279" s="66"/>
      <c r="D279" s="66"/>
      <c r="E279" s="66"/>
      <c r="F279" s="66"/>
      <c r="G279" s="66"/>
      <c r="H279" s="66"/>
      <c r="I279" s="66"/>
      <c r="J279" s="66"/>
      <c r="K279" s="66"/>
      <c r="L279" s="43"/>
      <c r="M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</row>
  </sheetData>
  <sheetProtection sheet="1" autoFilter="0" formatColumns="0" formatRows="0" objects="1" scenarios="1" spinCount="100000" saltValue="FV7ctTb6fgcuL2bZlr5o07vbyIRhT8wwBUJZuL711KzTqARq6N/ORReRR4qFyMusbD3hwx82Oz2AI6+68wq9iA==" hashValue="Kji/QyEXlCZkXfcKC+qUW13yeybPx21XKYO07bHx3+7RCxQOVtDk7uAH5fj6/7sxfqgtUEY3rWO6YIdsrlLZeQ==" algorithmName="SHA-512" password="CC35"/>
  <autoFilter ref="C128:K27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Vasek-PC\Vasek</dc:creator>
  <cp:lastModifiedBy>Vasek-PC\Vasek</cp:lastModifiedBy>
  <dcterms:created xsi:type="dcterms:W3CDTF">2021-04-13T14:16:11Z</dcterms:created>
  <dcterms:modified xsi:type="dcterms:W3CDTF">2021-04-13T14:16:17Z</dcterms:modified>
</cp:coreProperties>
</file>